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rb6253/Desktop/Wolbachia Project/DMW 2.0/About Page/"/>
    </mc:Choice>
  </mc:AlternateContent>
  <xr:revisionPtr revIDLastSave="0" documentId="13_ncr:1_{6FAC38D2-F85A-284A-BBD1-FE7AE465FF28}" xr6:coauthVersionLast="47" xr6:coauthVersionMax="47" xr10:uidLastSave="{00000000-0000-0000-0000-000000000000}"/>
  <bookViews>
    <workbookView xWindow="3000" yWindow="500" windowWidth="36840" windowHeight="25880" xr2:uid="{73A2C61C-5CE3-A64A-BDF2-B0DD11CED7FD}"/>
  </bookViews>
  <sheets>
    <sheet name="Duplex PCR" sheetId="2" r:id="rId1"/>
    <sheet name="Standard PCR" sheetId="4" r:id="rId2"/>
  </sheets>
  <definedNames>
    <definedName name="Groups">'Duplex PCR'!$C$2</definedName>
    <definedName name="Stations">'Duplex PCR'!$C$3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0" i="2" l="1"/>
  <c r="D61" i="2"/>
  <c r="D61" i="4"/>
  <c r="D60" i="4"/>
  <c r="D58" i="2"/>
  <c r="D57" i="2"/>
  <c r="D58" i="4"/>
  <c r="D81" i="2" l="1"/>
  <c r="D74" i="2"/>
  <c r="D81" i="4"/>
  <c r="D74" i="4"/>
  <c r="D73" i="4"/>
  <c r="D10" i="4"/>
  <c r="D85" i="4"/>
  <c r="D84" i="4"/>
  <c r="D83" i="4"/>
  <c r="D80" i="4"/>
  <c r="D79" i="4"/>
  <c r="D78" i="4"/>
  <c r="D76" i="4"/>
  <c r="D75" i="4"/>
  <c r="D72" i="4"/>
  <c r="D68" i="4"/>
  <c r="D67" i="4"/>
  <c r="D66" i="4"/>
  <c r="D65" i="4"/>
  <c r="D64" i="4"/>
  <c r="D63" i="4"/>
  <c r="D62" i="4"/>
  <c r="D57" i="4"/>
  <c r="D55" i="4"/>
  <c r="D54" i="4"/>
  <c r="D53" i="4"/>
  <c r="D50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0" i="4"/>
  <c r="D29" i="4"/>
  <c r="D28" i="4"/>
  <c r="D27" i="4"/>
  <c r="D26" i="4"/>
  <c r="D25" i="4"/>
  <c r="D24" i="4"/>
  <c r="D23" i="4"/>
  <c r="D22" i="4"/>
  <c r="D21" i="4"/>
  <c r="D14" i="4"/>
  <c r="D13" i="4"/>
  <c r="D11" i="4"/>
  <c r="D9" i="4"/>
  <c r="D8" i="4"/>
  <c r="D79" i="2"/>
  <c r="D73" i="2"/>
  <c r="D44" i="2"/>
  <c r="D23" i="2"/>
  <c r="D50" i="2" l="1"/>
  <c r="D48" i="2"/>
  <c r="D47" i="2"/>
  <c r="D46" i="2"/>
  <c r="D45" i="2"/>
  <c r="D30" i="2"/>
  <c r="D29" i="2"/>
  <c r="D28" i="2"/>
  <c r="D27" i="2"/>
  <c r="D26" i="2"/>
  <c r="D25" i="2"/>
  <c r="D22" i="2"/>
  <c r="D21" i="2"/>
  <c r="D24" i="2"/>
  <c r="D9" i="2"/>
  <c r="D14" i="2"/>
  <c r="D11" i="2"/>
  <c r="D13" i="2"/>
  <c r="D36" i="2"/>
  <c r="D53" i="2"/>
  <c r="D76" i="2"/>
  <c r="D85" i="2"/>
  <c r="D80" i="2"/>
  <c r="D84" i="2"/>
  <c r="D83" i="2"/>
  <c r="D78" i="2"/>
  <c r="D72" i="2"/>
  <c r="D8" i="2"/>
  <c r="D40" i="2"/>
  <c r="D39" i="2"/>
  <c r="D33" i="2"/>
  <c r="D62" i="2"/>
  <c r="D55" i="2"/>
  <c r="D54" i="2"/>
  <c r="D68" i="2"/>
  <c r="D67" i="2"/>
  <c r="D66" i="2"/>
  <c r="D65" i="2"/>
  <c r="D64" i="2"/>
  <c r="D63" i="2"/>
  <c r="D75" i="2"/>
  <c r="D38" i="2"/>
  <c r="D37" i="2"/>
  <c r="D34" i="2"/>
  <c r="D35" i="2"/>
  <c r="D43" i="2"/>
  <c r="D42" i="2"/>
  <c r="D41" i="2"/>
  <c r="D10" i="2"/>
</calcChain>
</file>

<file path=xl/sharedStrings.xml><?xml version="1.0" encoding="utf-8"?>
<sst xmlns="http://schemas.openxmlformats.org/spreadsheetml/2006/main" count="1099" uniqueCount="276">
  <si>
    <t>ml</t>
  </si>
  <si>
    <t>TOTAL NEEDED</t>
  </si>
  <si>
    <t>MiniOne</t>
  </si>
  <si>
    <t>USA Scientific</t>
  </si>
  <si>
    <t>89187-988</t>
  </si>
  <si>
    <t>EM-4450S</t>
  </si>
  <si>
    <t>M3144</t>
  </si>
  <si>
    <t>2300-9602</t>
  </si>
  <si>
    <t>PAM7122</t>
  </si>
  <si>
    <t>Agarose</t>
  </si>
  <si>
    <t>M1000</t>
  </si>
  <si>
    <t>Microwave</t>
  </si>
  <si>
    <t>Colored pencils (optional)</t>
  </si>
  <si>
    <t>Vortex mixer</t>
  </si>
  <si>
    <t>varies</t>
  </si>
  <si>
    <t>Mini Centrifuge (1.5 ml &amp; PCR rotors)</t>
  </si>
  <si>
    <t>Nitrile gloves (XS, S, M, L, XL)</t>
  </si>
  <si>
    <t>Rack for 1.5 ml microcentrifuge tubes</t>
  </si>
  <si>
    <t>Microtube pestles</t>
  </si>
  <si>
    <t>1.5 ml microcentrifuge tubes</t>
  </si>
  <si>
    <t xml:space="preserve">Waste cup for solids </t>
  </si>
  <si>
    <t>Set of (+/-) Arthropod controls</t>
  </si>
  <si>
    <t>Ethanol, molecular grade</t>
  </si>
  <si>
    <t>QIAGEN DNeasy Kit</t>
  </si>
  <si>
    <t>0.2 ml PCR tubes</t>
  </si>
  <si>
    <t>(+) DNA control</t>
  </si>
  <si>
    <t>DNA Ladder</t>
  </si>
  <si>
    <t>well capacity</t>
  </si>
  <si>
    <t>tube capacity</t>
  </si>
  <si>
    <t>each</t>
  </si>
  <si>
    <t>sets</t>
  </si>
  <si>
    <t>cups</t>
  </si>
  <si>
    <t>tubes</t>
  </si>
  <si>
    <r>
      <rPr>
        <b/>
        <sz val="10"/>
        <color theme="1"/>
        <rFont val="Calibri"/>
        <family val="2"/>
        <scheme val="minor"/>
      </rPr>
      <t># Groups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assumes 2 students per group</t>
    </r>
    <r>
      <rPr>
        <sz val="10"/>
        <color theme="1"/>
        <rFont val="Calibri"/>
        <family val="2"/>
        <scheme val="minor"/>
      </rPr>
      <t xml:space="preserve">) = </t>
    </r>
  </si>
  <si>
    <t>Transilluminator (UV or blue light)</t>
  </si>
  <si>
    <t>76269-064</t>
  </si>
  <si>
    <t>76457-522</t>
  </si>
  <si>
    <t>1415-5390</t>
  </si>
  <si>
    <t>2380-1048</t>
  </si>
  <si>
    <t>470177-818</t>
  </si>
  <si>
    <t>M4000</t>
  </si>
  <si>
    <t>N/A</t>
  </si>
  <si>
    <t>M3102TBE</t>
  </si>
  <si>
    <t>QIAGEN</t>
  </si>
  <si>
    <t>47750-676</t>
  </si>
  <si>
    <t>470144-262</t>
  </si>
  <si>
    <t>470152-246</t>
  </si>
  <si>
    <t>1615-5510</t>
  </si>
  <si>
    <t>1402-4700</t>
  </si>
  <si>
    <t>76620-532</t>
  </si>
  <si>
    <t>76518-XXX</t>
  </si>
  <si>
    <t>76322-134</t>
  </si>
  <si>
    <t>76322-150</t>
  </si>
  <si>
    <t>76322-154</t>
  </si>
  <si>
    <t>Arthropod collection vials/containers</t>
  </si>
  <si>
    <t>Gel electrophoresis system</t>
  </si>
  <si>
    <t>Power supply</t>
  </si>
  <si>
    <t>Gel tray</t>
  </si>
  <si>
    <t>Gel comb</t>
  </si>
  <si>
    <t>Casting tray or lab tape to seal tray</t>
  </si>
  <si>
    <t>Any squirt bottle to hold ethanol; used for spraying down bench prior to molecular work</t>
  </si>
  <si>
    <t>QP-1800-02</t>
  </si>
  <si>
    <t>QP-1001-01</t>
  </si>
  <si>
    <t>QP-1001-03</t>
  </si>
  <si>
    <t>QP-1001-02</t>
  </si>
  <si>
    <t>QP-1500-01</t>
  </si>
  <si>
    <t>QP-1016-16</t>
  </si>
  <si>
    <t>470348-558</t>
  </si>
  <si>
    <t>Bundle with additional units and/or thermal cycler</t>
  </si>
  <si>
    <t>470351-984</t>
  </si>
  <si>
    <t>10153-688</t>
  </si>
  <si>
    <t>M2008</t>
  </si>
  <si>
    <t>M2010</t>
  </si>
  <si>
    <t>M2011</t>
  </si>
  <si>
    <t>470231-608</t>
  </si>
  <si>
    <t>470231-600</t>
  </si>
  <si>
    <t>470231-602</t>
  </si>
  <si>
    <t>Often sold as sets</t>
  </si>
  <si>
    <t>(per class)</t>
  </si>
  <si>
    <t>Distilled water</t>
  </si>
  <si>
    <t>150 ml Erlenmeyer flask</t>
  </si>
  <si>
    <t>470345-994</t>
  </si>
  <si>
    <t>470343-822</t>
  </si>
  <si>
    <t>50 ml graduated cylinder</t>
  </si>
  <si>
    <t>Hot hand protector</t>
  </si>
  <si>
    <t>470148-668</t>
  </si>
  <si>
    <t>TBE electrophoesis buffer powder</t>
  </si>
  <si>
    <t>RG-1500-21</t>
  </si>
  <si>
    <t>RG-1502-04</t>
  </si>
  <si>
    <t>16157-191</t>
  </si>
  <si>
    <t>Media/storage bottle, 1000 ml</t>
  </si>
  <si>
    <t>Electrophoresis System</t>
  </si>
  <si>
    <t>M2031</t>
  </si>
  <si>
    <t>749520-0000</t>
  </si>
  <si>
    <t>470334-388</t>
  </si>
  <si>
    <t>470200-670</t>
  </si>
  <si>
    <t>470338-952</t>
  </si>
  <si>
    <t>2381-5048</t>
  </si>
  <si>
    <t>97064-768</t>
  </si>
  <si>
    <t>220002-670</t>
  </si>
  <si>
    <t>NEB</t>
  </si>
  <si>
    <t>RG-1021-01</t>
  </si>
  <si>
    <t>Thermal cycler</t>
  </si>
  <si>
    <t>reactions</t>
  </si>
  <si>
    <t>Weigh boat</t>
  </si>
  <si>
    <t>470348-592</t>
  </si>
  <si>
    <t>Other Vendor</t>
  </si>
  <si>
    <t>Catalog #</t>
  </si>
  <si>
    <t>PER GROUP</t>
  </si>
  <si>
    <t>NOTES</t>
  </si>
  <si>
    <t>250 ml graduated cylinder</t>
  </si>
  <si>
    <t>Balance</t>
  </si>
  <si>
    <t>Running buffer, 1X (TBE, TAE, SB, or LB)</t>
  </si>
  <si>
    <t>500 ml flask</t>
  </si>
  <si>
    <r>
      <rPr>
        <b/>
        <i/>
        <sz val="10"/>
        <color theme="1"/>
        <rFont val="Calibri"/>
        <family val="2"/>
        <scheme val="minor"/>
      </rPr>
      <t>WOLBACHIA</t>
    </r>
    <r>
      <rPr>
        <b/>
        <sz val="10"/>
        <color theme="1"/>
        <rFont val="Calibri"/>
        <family val="2"/>
        <scheme val="minor"/>
      </rPr>
      <t xml:space="preserve"> PROJECT SUPPLIES</t>
    </r>
  </si>
  <si>
    <t>miniPCR</t>
  </si>
  <si>
    <t>DNA Stain</t>
  </si>
  <si>
    <t xml:space="preserve">GreenGel Cups, 1% TBE </t>
  </si>
  <si>
    <t>Colored lab tape to label storage boxes</t>
  </si>
  <si>
    <t>Parafilm (optional)</t>
  </si>
  <si>
    <t>1000 ul pipette tips</t>
  </si>
  <si>
    <t>200 ul pipette tips</t>
  </si>
  <si>
    <t xml:space="preserve">20 ul pipette tips </t>
  </si>
  <si>
    <t>boxes</t>
  </si>
  <si>
    <t>roll</t>
  </si>
  <si>
    <t>Any</t>
  </si>
  <si>
    <t>book</t>
  </si>
  <si>
    <t>Field Guides (optional)</t>
  </si>
  <si>
    <t>Paper towels</t>
  </si>
  <si>
    <r>
      <rPr>
        <i/>
        <sz val="10"/>
        <color theme="1"/>
        <rFont val="Calibri"/>
        <family val="2"/>
        <scheme val="minor"/>
      </rPr>
      <t xml:space="preserve">Wolbachia </t>
    </r>
    <r>
      <rPr>
        <sz val="10"/>
        <color theme="1"/>
        <rFont val="Calibri"/>
        <family val="2"/>
        <scheme val="minor"/>
      </rPr>
      <t>Project</t>
    </r>
  </si>
  <si>
    <t>Microscope (optional)</t>
  </si>
  <si>
    <t>Macro lens for mobile device (optional)</t>
  </si>
  <si>
    <t>Optional if drawing arthropods; can also take pictures</t>
  </si>
  <si>
    <t>Optional to view morphology of small arthropods</t>
  </si>
  <si>
    <t>Optional to organize work stations</t>
  </si>
  <si>
    <t>Needed for MiniOne and miniPCR thermal cyclers</t>
  </si>
  <si>
    <t>Trifold paper towels to clean stations and for DNA Extraction lab</t>
  </si>
  <si>
    <t>Permanent lab marker</t>
  </si>
  <si>
    <t>Optional to identify arthropods; can use online field guides</t>
  </si>
  <si>
    <t>Storage box for 1.5 ml tubes</t>
  </si>
  <si>
    <t>Recommended for safety</t>
  </si>
  <si>
    <t>Safety goggles</t>
  </si>
  <si>
    <t>GEL ELECTROPHORESIS OPTIONS</t>
  </si>
  <si>
    <t>Gel Electrophoresis System</t>
  </si>
  <si>
    <t>Microtube pestles must fit 1.5 ml tubes; can be washed and reused</t>
  </si>
  <si>
    <t>Any rack</t>
  </si>
  <si>
    <t>UV goggles</t>
  </si>
  <si>
    <t>20 ul pipette, adjustable</t>
  </si>
  <si>
    <t>200 ul pipette, adjustable</t>
  </si>
  <si>
    <t>1000 ul pipette, adjustable</t>
  </si>
  <si>
    <t>3915-XXXX</t>
  </si>
  <si>
    <t>Ensure compatibility with micropipettes; recommend filtered tips to prevent contamination</t>
  </si>
  <si>
    <t>4AA76</t>
  </si>
  <si>
    <t>4AA77</t>
  </si>
  <si>
    <t>4AA78</t>
  </si>
  <si>
    <t>M3136</t>
  </si>
  <si>
    <t>M3128</t>
  </si>
  <si>
    <t>M6100</t>
  </si>
  <si>
    <t>M3109</t>
  </si>
  <si>
    <t>CM-1003-05</t>
  </si>
  <si>
    <t>6AA45</t>
  </si>
  <si>
    <t>Recommend strip tubes with a tight close/seal; they can be cut with scissors</t>
  </si>
  <si>
    <t>CM-1000-03</t>
  </si>
  <si>
    <t>Recommend sterilized, if available; used for DNA purification and PCR</t>
  </si>
  <si>
    <t>CM-1003-08</t>
  </si>
  <si>
    <t>M3181</t>
  </si>
  <si>
    <t>M3180</t>
  </si>
  <si>
    <t>470352-026</t>
  </si>
  <si>
    <t>VortexGenie is the gold standard; mini vortex mixers work well for this lab series</t>
  </si>
  <si>
    <t>Recommend centrifuges with a rotor that fits multiple sized tubes and/or a pop off rotor</t>
  </si>
  <si>
    <t xml:space="preserve">Bundle with additional units and/or electrophoresis unit </t>
  </si>
  <si>
    <t>This will be used to rinse off arthropods prior to dissection</t>
  </si>
  <si>
    <t>Recommend plastic or cardboard freezer boxes with lids</t>
  </si>
  <si>
    <t>Recommend nitrile rather than latex to avoid allergic reactions and/or skin irritation</t>
  </si>
  <si>
    <t>470337-702</t>
  </si>
  <si>
    <t>76468-980</t>
  </si>
  <si>
    <t>gloves</t>
  </si>
  <si>
    <t>LAB</t>
  </si>
  <si>
    <t>X</t>
  </si>
  <si>
    <t>70% Ethanol, lower grade for wash bottle</t>
  </si>
  <si>
    <t>Wash bottle for 70% ethanol</t>
  </si>
  <si>
    <t>Wash bottle or transfer pipette for water</t>
  </si>
  <si>
    <t>Any rack; recommend one with a lid so that it can also be used to store PCR products</t>
  </si>
  <si>
    <t>Rack for 0.2 ml PCR tubes (and storage)</t>
  </si>
  <si>
    <t>Optional; only needed if using colorelss Taq Master mix (for loading  agarose gels)</t>
  </si>
  <si>
    <t>10153-364</t>
  </si>
  <si>
    <t>10153-318</t>
  </si>
  <si>
    <t>Dry bath @ 56C</t>
  </si>
  <si>
    <t xml:space="preserve">1.5 ml block insert for dry bath </t>
  </si>
  <si>
    <t>Only needed if using a dry bath for incubation</t>
  </si>
  <si>
    <t xml:space="preserve">Dissection kit </t>
  </si>
  <si>
    <t>Lab tray or cafeteria tray (optional)</t>
  </si>
  <si>
    <t>WSpecF (Wolbachia forward) primer</t>
  </si>
  <si>
    <t>WSpecR (Wolbachia reverse) primer</t>
  </si>
  <si>
    <t>CO1F (Arthropod forward) primer</t>
  </si>
  <si>
    <t>CO1R (Arthropod reverse) primer</t>
  </si>
  <si>
    <t>RG-1001-01</t>
  </si>
  <si>
    <t>N0559S</t>
  </si>
  <si>
    <t>M0488S</t>
  </si>
  <si>
    <t>Each kit accomodates 50 reactions</t>
  </si>
  <si>
    <t>*** Select an electrophoresis system from green section below ***</t>
  </si>
  <si>
    <t>Can substitute with a water bath and float racks; dry bath requires an additional block insert</t>
  </si>
  <si>
    <t>Mobile device(s) for thermal cyclers</t>
  </si>
  <si>
    <t>small piles</t>
  </si>
  <si>
    <t>PER CLASS: Organize in a central location</t>
  </si>
  <si>
    <t>Affordable kit to include scalpel, probe, forceps, &amp; scissors (or purchase separately)</t>
  </si>
  <si>
    <t>Computer with internet access (optional)</t>
  </si>
  <si>
    <t>VENDOR</t>
  </si>
  <si>
    <t>Can use oven mit; recommend one with grip</t>
  </si>
  <si>
    <t>Milli-Q, DI system, or local store</t>
  </si>
  <si>
    <t>Can substitute with any brand</t>
  </si>
  <si>
    <t>B1500S</t>
  </si>
  <si>
    <t>M6205</t>
  </si>
  <si>
    <t>470334-112</t>
  </si>
  <si>
    <t>Any DNA ladder that has loading dye; used to visualize/distinguish ~400 and ~ 700 bp bands</t>
  </si>
  <si>
    <t>Any; recommend plastic</t>
  </si>
  <si>
    <t>Any; recommend plastic; can be shared among groups/class</t>
  </si>
  <si>
    <t>All-in-One Agarose Tabs</t>
  </si>
  <si>
    <t>Any plastic cup to eject pipette tips; label "not for food"</t>
  </si>
  <si>
    <t>76263-380</t>
  </si>
  <si>
    <t>470217-640</t>
  </si>
  <si>
    <t>Sharpie, fine-tip or ultrafine-tip</t>
  </si>
  <si>
    <t>470359-014</t>
  </si>
  <si>
    <t>470308-268</t>
  </si>
  <si>
    <t>500035-674</t>
  </si>
  <si>
    <t>470303-962</t>
  </si>
  <si>
    <t>470007-926</t>
  </si>
  <si>
    <t>470331-654</t>
  </si>
  <si>
    <t>Small plastic containers to collect insects; can use medicine bottle, washed food container, etc.</t>
  </si>
  <si>
    <t>470015-857</t>
  </si>
  <si>
    <t>Any distilled or DI water; recommend not using tap water</t>
  </si>
  <si>
    <t>g</t>
  </si>
  <si>
    <t>Use 1/2 amount for 1% gels</t>
  </si>
  <si>
    <t>Can also purchase stock buffer and dilute to 1X TBE with water</t>
  </si>
  <si>
    <t>PER GROUP - MATERIALS</t>
  </si>
  <si>
    <t>PER GROUP - MOLECULAR REAGENTS</t>
  </si>
  <si>
    <t>Other - Items depend on specific system</t>
  </si>
  <si>
    <t>µl</t>
  </si>
  <si>
    <r>
      <rPr>
        <b/>
        <i/>
        <sz val="10"/>
        <color theme="1"/>
        <rFont val="Calibri"/>
        <family val="2"/>
        <scheme val="minor"/>
      </rPr>
      <t xml:space="preserve">WOLBACHIA </t>
    </r>
    <r>
      <rPr>
        <b/>
        <sz val="10"/>
        <color theme="1"/>
        <rFont val="Calibri"/>
        <family val="2"/>
        <scheme val="minor"/>
      </rPr>
      <t>PROJECT MATERIALS LIST FOR DUPLEX PCR</t>
    </r>
  </si>
  <si>
    <t>470324-966</t>
  </si>
  <si>
    <t>pack</t>
  </si>
  <si>
    <t>20170-000</t>
  </si>
  <si>
    <t>1400-1800</t>
  </si>
  <si>
    <t>1402-9700</t>
  </si>
  <si>
    <r>
      <t xml:space="preserve">Used to submit samples for Sanger sequencing; * can obtain from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 xml:space="preserve"> Project</t>
    </r>
  </si>
  <si>
    <r>
      <t xml:space="preserve">Used to seal the plate for Sanger sequencing; * can obtain from </t>
    </r>
    <r>
      <rPr>
        <i/>
        <sz val="10"/>
        <color theme="1"/>
        <rFont val="Calibri"/>
        <family val="2"/>
        <scheme val="minor"/>
      </rPr>
      <t xml:space="preserve">Wolbachia </t>
    </r>
    <r>
      <rPr>
        <sz val="10"/>
        <color theme="1"/>
        <rFont val="Calibri"/>
        <family val="2"/>
        <scheme val="minor"/>
      </rPr>
      <t>Project</t>
    </r>
  </si>
  <si>
    <t>96-well PCR plate, semi-skirted*</t>
  </si>
  <si>
    <t>Bubble cap strips*</t>
  </si>
  <si>
    <t>9152-XXXX</t>
  </si>
  <si>
    <t>3023-4526</t>
  </si>
  <si>
    <r>
      <t xml:space="preserve">* Assumes one PCR reaction with both arthropod and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 xml:space="preserve"> primers</t>
    </r>
  </si>
  <si>
    <t>* Assumes one agarose gel per gorup</t>
  </si>
  <si>
    <r>
      <t xml:space="preserve">* Assumes two separate PCR reactions, each with either arthropod or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 xml:space="preserve"> primers</t>
    </r>
  </si>
  <si>
    <t>* Assumes two agarose gels per gorup</t>
  </si>
  <si>
    <t>VWR/Ward's</t>
  </si>
  <si>
    <t>Option 1: 2X Master Mix</t>
  </si>
  <si>
    <t>Option 2: 5X Master Mix</t>
  </si>
  <si>
    <t>Taq Master Mix (select an option below)</t>
  </si>
  <si>
    <t>RG-1000-01</t>
  </si>
  <si>
    <t>Not required if pre-packaged with Master mix</t>
  </si>
  <si>
    <t>Option 1: With 2X Master Mix</t>
  </si>
  <si>
    <t>Option 2: With 5X Master Mix</t>
  </si>
  <si>
    <t>PCR (nuclease-free) water (select below)</t>
  </si>
  <si>
    <t xml:space="preserve">* 1 x 40 µl PCR reaction: 10 µl needed for gel electrophoresis and 20 µl needed for DNA sequencing </t>
  </si>
  <si>
    <r>
      <t xml:space="preserve">* 2 x 25 µl PCR reactions (arthropod &amp;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>): 10 µl of each rxn needed for gel electrophoresis and 10 µl of each rxn needed for DNA sequencing</t>
    </r>
  </si>
  <si>
    <r>
      <rPr>
        <b/>
        <i/>
        <sz val="10"/>
        <color theme="1"/>
        <rFont val="Calibri"/>
        <family val="2"/>
        <scheme val="minor"/>
      </rPr>
      <t xml:space="preserve">WOLBACHIA </t>
    </r>
    <r>
      <rPr>
        <b/>
        <sz val="10"/>
        <color theme="1"/>
        <rFont val="Calibri"/>
        <family val="2"/>
        <scheme val="minor"/>
      </rPr>
      <t>PROJECT MATERIALS LIST FOR STANDARD PCR</t>
    </r>
  </si>
  <si>
    <r>
      <rPr>
        <b/>
        <sz val="10"/>
        <color theme="1"/>
        <rFont val="Calibri"/>
        <family val="2"/>
        <scheme val="minor"/>
      </rPr>
      <t># Lab Stations</t>
    </r>
    <r>
      <rPr>
        <sz val="10"/>
        <color theme="1"/>
        <rFont val="Calibri"/>
        <family val="2"/>
        <scheme val="minor"/>
      </rPr>
      <t xml:space="preserve"> (</t>
    </r>
    <r>
      <rPr>
        <i/>
        <sz val="10"/>
        <color theme="1"/>
        <rFont val="Calibri"/>
        <family val="2"/>
        <scheme val="minor"/>
      </rPr>
      <t>shared bench</t>
    </r>
    <r>
      <rPr>
        <sz val="10"/>
        <color theme="1"/>
        <rFont val="Calibri"/>
        <family val="2"/>
        <scheme val="minor"/>
      </rPr>
      <t xml:space="preserve">) = </t>
    </r>
  </si>
  <si>
    <t>PER STATION: Organize per lab station</t>
  </si>
  <si>
    <r>
      <t>Double capacity needed if running both arthropod &amp;</t>
    </r>
    <r>
      <rPr>
        <i/>
        <sz val="10"/>
        <color theme="1"/>
        <rFont val="Calibri"/>
        <family val="2"/>
        <scheme val="minor"/>
      </rPr>
      <t xml:space="preserve"> Wolbachia </t>
    </r>
    <r>
      <rPr>
        <sz val="10"/>
        <color theme="1"/>
        <rFont val="Calibri"/>
        <family val="2"/>
        <scheme val="minor"/>
      </rPr>
      <t>PCRs during the same class period</t>
    </r>
  </si>
  <si>
    <r>
      <t xml:space="preserve">Optional to identify arthropods and access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 xml:space="preserve"> Project digital content</t>
    </r>
  </si>
  <si>
    <t>Used for rinsing bench prior to molecular work and arthropod storage</t>
  </si>
  <si>
    <t>Used for DNA purification</t>
  </si>
  <si>
    <t>Recommend using colored Master Mix w/ loading dye</t>
  </si>
  <si>
    <t>Not required if pre-packaged with Master Mix</t>
  </si>
  <si>
    <r>
      <t xml:space="preserve">Contact the </t>
    </r>
    <r>
      <rPr>
        <i/>
        <sz val="10"/>
        <color theme="1"/>
        <rFont val="Calibri"/>
        <family val="2"/>
        <scheme val="minor"/>
      </rPr>
      <t xml:space="preserve">Wolbachia </t>
    </r>
    <r>
      <rPr>
        <sz val="10"/>
        <color theme="1"/>
        <rFont val="Calibri"/>
        <family val="2"/>
        <scheme val="minor"/>
      </rPr>
      <t>Project to obtain free project-specific reagents. https://wolbachiaproject.org/contact/</t>
    </r>
  </si>
  <si>
    <r>
      <t xml:space="preserve">Contact the </t>
    </r>
    <r>
      <rPr>
        <i/>
        <sz val="10"/>
        <color theme="1"/>
        <rFont val="Calibri"/>
        <family val="2"/>
        <scheme val="minor"/>
      </rPr>
      <t>Wolbachia</t>
    </r>
    <r>
      <rPr>
        <sz val="10"/>
        <color theme="1"/>
        <rFont val="Calibri"/>
        <family val="2"/>
        <scheme val="minor"/>
      </rPr>
      <t xml:space="preserve"> Project to obtain free project-specific reagents. https://wolbachiaproject.org/contact/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</si>
</sst>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21212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947E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7" borderId="12" xfId="0" applyFont="1" applyFill="1" applyBorder="1" applyAlignment="1">
      <alignment horizontal="center" vertical="center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3" fillId="4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3" fillId="8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left"/>
    </xf>
    <xf numFmtId="0" fontId="1" fillId="8" borderId="2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wrapText="1"/>
    </xf>
    <xf numFmtId="0" fontId="1" fillId="8" borderId="2" xfId="0" applyFont="1" applyFill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2" xfId="0" applyFont="1" applyBorder="1" applyAlignment="1">
      <alignment horizontal="left" vertical="center" wrapText="1" indent="1"/>
    </xf>
    <xf numFmtId="0" fontId="3" fillId="9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vertical="center"/>
    </xf>
    <xf numFmtId="0" fontId="3" fillId="9" borderId="15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/>
    </xf>
    <xf numFmtId="0" fontId="1" fillId="0" borderId="22" xfId="0" applyFont="1" applyBorder="1"/>
    <xf numFmtId="0" fontId="1" fillId="0" borderId="22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3" fillId="8" borderId="14" xfId="0" applyFont="1" applyFill="1" applyBorder="1" applyAlignment="1">
      <alignment horizontal="center" vertical="center" wrapText="1"/>
    </xf>
    <xf numFmtId="0" fontId="1" fillId="8" borderId="14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left" vertical="center" wrapText="1"/>
    </xf>
    <xf numFmtId="1" fontId="1" fillId="0" borderId="21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10" borderId="12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2"/>
    </xf>
    <xf numFmtId="0" fontId="1" fillId="0" borderId="8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14" xfId="0" applyFont="1" applyBorder="1"/>
    <xf numFmtId="0" fontId="1" fillId="3" borderId="14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0" borderId="1" xfId="0" applyFont="1" applyBorder="1"/>
    <xf numFmtId="0" fontId="1" fillId="0" borderId="7" xfId="0" applyFont="1" applyBorder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/>
    <xf numFmtId="0" fontId="3" fillId="8" borderId="13" xfId="0" applyFont="1" applyFill="1" applyBorder="1" applyAlignment="1">
      <alignment horizontal="center"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26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4947E"/>
      <color rgb="FFFF2F92"/>
      <color rgb="FF39937E"/>
      <color rgb="FFFFE5E2"/>
      <color rgb="FFD9EEF4"/>
      <color rgb="FFBCEDF2"/>
      <color rgb="FFFFF3CC"/>
      <color rgb="FFD8EEF3"/>
      <color rgb="FFD6F3EF"/>
      <color rgb="FFACD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3352425</xdr:colOff>
      <xdr:row>0</xdr:row>
      <xdr:rowOff>74706</xdr:rowOff>
    </xdr:from>
    <xdr:to>
      <xdr:col>14</xdr:col>
      <xdr:colOff>5131552</xdr:colOff>
      <xdr:row>4</xdr:row>
      <xdr:rowOff>102721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7D92DB-7363-F093-0BBB-A6397DDBC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38896" y="74706"/>
          <a:ext cx="1779127" cy="765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3456214</xdr:colOff>
      <xdr:row>0</xdr:row>
      <xdr:rowOff>90714</xdr:rowOff>
    </xdr:from>
    <xdr:to>
      <xdr:col>14</xdr:col>
      <xdr:colOff>5235341</xdr:colOff>
      <xdr:row>4</xdr:row>
      <xdr:rowOff>103521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26BB9-9999-D340-B94D-C91A93EC1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8714" y="90714"/>
          <a:ext cx="1779127" cy="765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D3848-B821-5148-9042-B07C9782DD5A}">
  <dimension ref="A1:O103"/>
  <sheetViews>
    <sheetView tabSelected="1" zoomScale="140" zoomScaleNormal="140" workbookViewId="0">
      <selection activeCell="M16" sqref="M16"/>
    </sheetView>
  </sheetViews>
  <sheetFormatPr baseColWidth="10" defaultRowHeight="14" x14ac:dyDescent="0.2"/>
  <cols>
    <col min="1" max="1" width="5.83203125" style="2" customWidth="1"/>
    <col min="2" max="2" width="31.1640625" style="1" customWidth="1"/>
    <col min="3" max="3" width="9.33203125" style="1" customWidth="1"/>
    <col min="4" max="4" width="6.1640625" style="3" customWidth="1"/>
    <col min="5" max="5" width="11.1640625" style="3" customWidth="1"/>
    <col min="6" max="9" width="3" style="3" customWidth="1"/>
    <col min="10" max="10" width="9.33203125" style="3" customWidth="1"/>
    <col min="11" max="11" width="10" style="3" customWidth="1"/>
    <col min="12" max="12" width="10.5" style="3" customWidth="1"/>
    <col min="13" max="13" width="14.1640625" style="9" customWidth="1"/>
    <col min="14" max="14" width="9" style="8" customWidth="1"/>
    <col min="15" max="15" width="68.33203125" style="10" customWidth="1"/>
    <col min="16" max="16384" width="10.83203125" style="2"/>
  </cols>
  <sheetData>
    <row r="1" spans="1:15" ht="15" thickBot="1" x14ac:dyDescent="0.25"/>
    <row r="2" spans="1:15" ht="15" thickBot="1" x14ac:dyDescent="0.25">
      <c r="B2" s="5" t="s">
        <v>33</v>
      </c>
      <c r="C2" s="101">
        <v>12</v>
      </c>
      <c r="E2" s="108" t="s">
        <v>238</v>
      </c>
      <c r="F2" s="109"/>
      <c r="G2" s="109"/>
      <c r="H2" s="109"/>
      <c r="I2" s="109"/>
      <c r="J2" s="109"/>
      <c r="K2" s="109"/>
    </row>
    <row r="3" spans="1:15" ht="15" thickBot="1" x14ac:dyDescent="0.25">
      <c r="B3" s="5" t="s">
        <v>266</v>
      </c>
      <c r="C3" s="102">
        <v>6</v>
      </c>
      <c r="E3" s="110" t="s">
        <v>250</v>
      </c>
    </row>
    <row r="4" spans="1:15" x14ac:dyDescent="0.2">
      <c r="B4" s="5"/>
      <c r="C4" s="6"/>
      <c r="E4" s="110" t="s">
        <v>251</v>
      </c>
      <c r="F4" s="107"/>
    </row>
    <row r="5" spans="1:15" ht="15" thickBot="1" x14ac:dyDescent="0.25">
      <c r="B5" s="5"/>
      <c r="C5" s="6"/>
      <c r="E5" s="110" t="s">
        <v>263</v>
      </c>
      <c r="F5" s="107"/>
    </row>
    <row r="6" spans="1:15" s="11" customFormat="1" ht="17" customHeight="1" thickBot="1" x14ac:dyDescent="0.25">
      <c r="B6" s="99" t="s">
        <v>114</v>
      </c>
      <c r="C6" s="22"/>
      <c r="D6" s="140"/>
      <c r="E6" s="141"/>
      <c r="F6" s="141" t="s">
        <v>177</v>
      </c>
      <c r="G6" s="142"/>
      <c r="H6" s="142"/>
      <c r="I6" s="143"/>
      <c r="J6" s="135" t="s">
        <v>207</v>
      </c>
      <c r="K6" s="136"/>
      <c r="L6" s="136"/>
      <c r="M6" s="136"/>
      <c r="N6" s="137"/>
      <c r="O6" s="42" t="s">
        <v>109</v>
      </c>
    </row>
    <row r="7" spans="1:15" s="11" customFormat="1" ht="15" x14ac:dyDescent="0.2">
      <c r="A7" s="36"/>
      <c r="B7" s="80" t="s">
        <v>204</v>
      </c>
      <c r="C7" s="24"/>
      <c r="D7" s="138" t="s">
        <v>1</v>
      </c>
      <c r="E7" s="139"/>
      <c r="F7" s="40">
        <v>1</v>
      </c>
      <c r="G7" s="40">
        <v>2</v>
      </c>
      <c r="H7" s="40">
        <v>3</v>
      </c>
      <c r="I7" s="84">
        <v>4</v>
      </c>
      <c r="J7" s="83" t="s">
        <v>2</v>
      </c>
      <c r="K7" s="19" t="s">
        <v>115</v>
      </c>
      <c r="L7" s="19" t="s">
        <v>254</v>
      </c>
      <c r="M7" s="19" t="s">
        <v>106</v>
      </c>
      <c r="N7" s="48" t="s">
        <v>107</v>
      </c>
      <c r="O7" s="43"/>
    </row>
    <row r="8" spans="1:15" ht="15" x14ac:dyDescent="0.2">
      <c r="A8" s="33"/>
      <c r="B8" s="17" t="s">
        <v>187</v>
      </c>
      <c r="C8" s="4"/>
      <c r="D8" s="4">
        <f>Groups*4</f>
        <v>48</v>
      </c>
      <c r="E8" s="4" t="s">
        <v>28</v>
      </c>
      <c r="F8" s="4"/>
      <c r="G8" s="4" t="s">
        <v>178</v>
      </c>
      <c r="H8" s="4"/>
      <c r="I8" s="53"/>
      <c r="J8" s="79"/>
      <c r="K8" s="7"/>
      <c r="L8" s="7" t="s">
        <v>186</v>
      </c>
      <c r="M8" s="7"/>
      <c r="N8" s="49"/>
      <c r="O8" s="44" t="s">
        <v>201</v>
      </c>
    </row>
    <row r="9" spans="1:15" ht="15" x14ac:dyDescent="0.2">
      <c r="A9" s="33"/>
      <c r="B9" s="77" t="s">
        <v>188</v>
      </c>
      <c r="C9" s="4"/>
      <c r="D9" s="4">
        <f>Groups*4</f>
        <v>48</v>
      </c>
      <c r="E9" s="4" t="s">
        <v>28</v>
      </c>
      <c r="F9" s="4"/>
      <c r="G9" s="4" t="s">
        <v>178</v>
      </c>
      <c r="H9" s="4"/>
      <c r="I9" s="53"/>
      <c r="J9" s="79"/>
      <c r="K9" s="7"/>
      <c r="L9" s="7" t="s">
        <v>185</v>
      </c>
      <c r="M9" s="7"/>
      <c r="N9" s="49"/>
      <c r="O9" s="44" t="s">
        <v>189</v>
      </c>
    </row>
    <row r="10" spans="1:15" ht="15" x14ac:dyDescent="0.2">
      <c r="A10" s="33"/>
      <c r="B10" s="17" t="s">
        <v>102</v>
      </c>
      <c r="C10" s="4"/>
      <c r="D10" s="4">
        <f>Groups*6</f>
        <v>72</v>
      </c>
      <c r="E10" s="4" t="s">
        <v>27</v>
      </c>
      <c r="F10" s="4"/>
      <c r="G10" s="4"/>
      <c r="H10" s="4" t="s">
        <v>178</v>
      </c>
      <c r="I10" s="53"/>
      <c r="J10" s="16" t="s">
        <v>40</v>
      </c>
      <c r="K10" s="27" t="s">
        <v>66</v>
      </c>
      <c r="L10" s="27" t="s">
        <v>69</v>
      </c>
      <c r="M10" s="4"/>
      <c r="N10" s="51"/>
      <c r="O10" s="44" t="s">
        <v>170</v>
      </c>
    </row>
    <row r="11" spans="1:15" ht="15" x14ac:dyDescent="0.2">
      <c r="A11" s="33"/>
      <c r="B11" s="17" t="s">
        <v>202</v>
      </c>
      <c r="C11" s="4"/>
      <c r="D11" s="4">
        <f>Groups*1</f>
        <v>12</v>
      </c>
      <c r="E11" s="4" t="s">
        <v>29</v>
      </c>
      <c r="F11" s="4"/>
      <c r="G11" s="4"/>
      <c r="H11" s="4" t="s">
        <v>178</v>
      </c>
      <c r="I11" s="53"/>
      <c r="J11" s="16"/>
      <c r="K11" s="4"/>
      <c r="L11" s="14"/>
      <c r="M11" s="14" t="s">
        <v>125</v>
      </c>
      <c r="N11" s="58"/>
      <c r="O11" s="44" t="s">
        <v>135</v>
      </c>
    </row>
    <row r="12" spans="1:15" ht="15" x14ac:dyDescent="0.2">
      <c r="A12" s="33"/>
      <c r="B12" s="17" t="s">
        <v>118</v>
      </c>
      <c r="C12" s="4"/>
      <c r="D12" s="27">
        <v>1</v>
      </c>
      <c r="E12" s="27" t="s">
        <v>124</v>
      </c>
      <c r="F12" s="27"/>
      <c r="G12" s="27" t="s">
        <v>178</v>
      </c>
      <c r="H12" s="27" t="s">
        <v>178</v>
      </c>
      <c r="I12" s="51"/>
      <c r="J12" s="38"/>
      <c r="K12" s="27"/>
      <c r="L12" s="14" t="s">
        <v>45</v>
      </c>
      <c r="M12" s="4" t="s">
        <v>3</v>
      </c>
      <c r="N12" s="58" t="s">
        <v>248</v>
      </c>
      <c r="O12" s="44" t="s">
        <v>210</v>
      </c>
    </row>
    <row r="13" spans="1:15" ht="15" x14ac:dyDescent="0.2">
      <c r="A13" s="33"/>
      <c r="B13" s="17" t="s">
        <v>139</v>
      </c>
      <c r="C13" s="4"/>
      <c r="D13" s="4">
        <f>Groups*4</f>
        <v>48</v>
      </c>
      <c r="E13" s="4" t="s">
        <v>28</v>
      </c>
      <c r="F13" s="4"/>
      <c r="G13" s="4" t="s">
        <v>178</v>
      </c>
      <c r="H13" s="4"/>
      <c r="I13" s="53"/>
      <c r="J13" s="16"/>
      <c r="K13" s="4"/>
      <c r="L13" s="27" t="s">
        <v>96</v>
      </c>
      <c r="M13" s="4" t="s">
        <v>3</v>
      </c>
      <c r="N13" s="51" t="s">
        <v>97</v>
      </c>
      <c r="O13" s="44" t="s">
        <v>172</v>
      </c>
    </row>
    <row r="14" spans="1:15" ht="15" x14ac:dyDescent="0.2">
      <c r="A14" s="33"/>
      <c r="B14" s="17" t="s">
        <v>16</v>
      </c>
      <c r="C14" s="4"/>
      <c r="D14" s="4">
        <f>Groups*20</f>
        <v>240</v>
      </c>
      <c r="E14" s="4" t="s">
        <v>176</v>
      </c>
      <c r="F14" s="4" t="s">
        <v>178</v>
      </c>
      <c r="G14" s="4" t="s">
        <v>178</v>
      </c>
      <c r="H14" s="4" t="s">
        <v>178</v>
      </c>
      <c r="I14" s="53" t="s">
        <v>178</v>
      </c>
      <c r="J14" s="79"/>
      <c r="K14" s="7"/>
      <c r="L14" s="21" t="s">
        <v>50</v>
      </c>
      <c r="M14" s="46" t="s">
        <v>3</v>
      </c>
      <c r="N14" s="55" t="s">
        <v>150</v>
      </c>
      <c r="O14" s="44" t="s">
        <v>173</v>
      </c>
    </row>
    <row r="15" spans="1:15" ht="15" x14ac:dyDescent="0.2">
      <c r="A15" s="33"/>
      <c r="B15" s="17" t="s">
        <v>246</v>
      </c>
      <c r="C15" s="4"/>
      <c r="D15" s="4">
        <v>1</v>
      </c>
      <c r="E15" s="4" t="s">
        <v>29</v>
      </c>
      <c r="F15" s="4"/>
      <c r="G15" s="4"/>
      <c r="H15" s="4"/>
      <c r="I15" s="53" t="s">
        <v>178</v>
      </c>
      <c r="J15" s="79"/>
      <c r="K15" s="4"/>
      <c r="L15" s="13" t="s">
        <v>239</v>
      </c>
      <c r="M15" s="14" t="s">
        <v>3</v>
      </c>
      <c r="N15" s="55" t="s">
        <v>243</v>
      </c>
      <c r="O15" s="44" t="s">
        <v>244</v>
      </c>
    </row>
    <row r="16" spans="1:15" ht="15" x14ac:dyDescent="0.2">
      <c r="A16" s="33"/>
      <c r="B16" s="17" t="s">
        <v>247</v>
      </c>
      <c r="C16" s="4"/>
      <c r="D16" s="4">
        <v>1</v>
      </c>
      <c r="E16" s="4" t="s">
        <v>240</v>
      </c>
      <c r="F16" s="4"/>
      <c r="G16" s="4"/>
      <c r="H16" s="4"/>
      <c r="I16" s="53" t="s">
        <v>178</v>
      </c>
      <c r="J16" s="79"/>
      <c r="K16" s="4"/>
      <c r="L16" s="13" t="s">
        <v>241</v>
      </c>
      <c r="M16" s="14" t="s">
        <v>3</v>
      </c>
      <c r="N16" s="111" t="s">
        <v>242</v>
      </c>
      <c r="O16" s="44" t="s">
        <v>245</v>
      </c>
    </row>
    <row r="17" spans="1:15" ht="15" x14ac:dyDescent="0.2">
      <c r="A17" s="33"/>
      <c r="B17" s="17" t="s">
        <v>11</v>
      </c>
      <c r="C17" s="4"/>
      <c r="D17" s="4">
        <v>1</v>
      </c>
      <c r="E17" s="4" t="s">
        <v>29</v>
      </c>
      <c r="F17" s="4"/>
      <c r="G17" s="4"/>
      <c r="H17" s="4"/>
      <c r="I17" s="53" t="s">
        <v>178</v>
      </c>
      <c r="J17" s="16"/>
      <c r="K17" s="4"/>
      <c r="L17" s="13" t="s">
        <v>222</v>
      </c>
      <c r="M17" s="14" t="s">
        <v>125</v>
      </c>
      <c r="N17" s="58"/>
      <c r="O17" s="44"/>
    </row>
    <row r="18" spans="1:15" ht="15" x14ac:dyDescent="0.2">
      <c r="A18" s="33"/>
      <c r="B18" s="17" t="s">
        <v>119</v>
      </c>
      <c r="C18" s="4"/>
      <c r="D18" s="27">
        <v>1</v>
      </c>
      <c r="E18" s="27" t="s">
        <v>124</v>
      </c>
      <c r="F18" s="27"/>
      <c r="G18" s="27"/>
      <c r="H18" s="27"/>
      <c r="I18" s="51" t="s">
        <v>178</v>
      </c>
      <c r="J18" s="38"/>
      <c r="K18" s="27"/>
      <c r="L18" s="14" t="s">
        <v>46</v>
      </c>
      <c r="M18" s="14" t="s">
        <v>3</v>
      </c>
      <c r="N18" s="58" t="s">
        <v>249</v>
      </c>
      <c r="O18" s="44" t="s">
        <v>184</v>
      </c>
    </row>
    <row r="19" spans="1:15" s="11" customFormat="1" x14ac:dyDescent="0.2">
      <c r="A19" s="85"/>
      <c r="B19" s="86"/>
      <c r="C19" s="78"/>
      <c r="D19" s="78"/>
      <c r="E19" s="87"/>
      <c r="F19" s="78"/>
      <c r="G19" s="78"/>
      <c r="H19" s="78"/>
      <c r="I19" s="78"/>
      <c r="J19" s="78"/>
      <c r="K19" s="78"/>
      <c r="L19" s="78"/>
      <c r="M19" s="78"/>
      <c r="N19" s="88"/>
      <c r="O19" s="88"/>
    </row>
    <row r="20" spans="1:15" s="11" customFormat="1" ht="15" x14ac:dyDescent="0.2">
      <c r="A20" s="36"/>
      <c r="B20" s="80" t="s">
        <v>267</v>
      </c>
      <c r="C20" s="24"/>
      <c r="D20" s="138" t="s">
        <v>1</v>
      </c>
      <c r="E20" s="139"/>
      <c r="F20" s="40">
        <v>1</v>
      </c>
      <c r="G20" s="40">
        <v>2</v>
      </c>
      <c r="H20" s="40">
        <v>3</v>
      </c>
      <c r="I20" s="40">
        <v>4</v>
      </c>
      <c r="J20" s="47" t="s">
        <v>2</v>
      </c>
      <c r="K20" s="19" t="s">
        <v>115</v>
      </c>
      <c r="L20" s="19" t="s">
        <v>254</v>
      </c>
      <c r="M20" s="19" t="s">
        <v>106</v>
      </c>
      <c r="N20" s="48" t="s">
        <v>107</v>
      </c>
      <c r="O20" s="43"/>
    </row>
    <row r="21" spans="1:15" ht="15" x14ac:dyDescent="0.2">
      <c r="A21" s="33"/>
      <c r="B21" s="17" t="s">
        <v>180</v>
      </c>
      <c r="C21" s="4"/>
      <c r="D21" s="4">
        <f t="shared" ref="D21:D30" si="0">Stations*1</f>
        <v>6</v>
      </c>
      <c r="E21" s="16" t="s">
        <v>29</v>
      </c>
      <c r="F21" s="4" t="s">
        <v>178</v>
      </c>
      <c r="G21" s="4" t="s">
        <v>178</v>
      </c>
      <c r="H21" s="4" t="s">
        <v>178</v>
      </c>
      <c r="I21" s="53" t="s">
        <v>178</v>
      </c>
      <c r="J21" s="16"/>
      <c r="K21" s="4"/>
      <c r="L21" s="4" t="s">
        <v>44</v>
      </c>
      <c r="M21" s="4"/>
      <c r="N21" s="51"/>
      <c r="O21" s="44" t="s">
        <v>60</v>
      </c>
    </row>
    <row r="22" spans="1:15" ht="15" x14ac:dyDescent="0.2">
      <c r="A22" s="33"/>
      <c r="B22" s="17" t="s">
        <v>181</v>
      </c>
      <c r="C22" s="4"/>
      <c r="D22" s="4">
        <f t="shared" si="0"/>
        <v>6</v>
      </c>
      <c r="E22" s="16" t="s">
        <v>29</v>
      </c>
      <c r="F22" s="4"/>
      <c r="G22" s="4" t="s">
        <v>178</v>
      </c>
      <c r="H22" s="4"/>
      <c r="I22" s="53"/>
      <c r="J22" s="16"/>
      <c r="K22" s="4"/>
      <c r="L22" s="4" t="s">
        <v>44</v>
      </c>
      <c r="M22" s="4"/>
      <c r="N22" s="51"/>
      <c r="O22" s="44" t="s">
        <v>171</v>
      </c>
    </row>
    <row r="23" spans="1:15" ht="15" x14ac:dyDescent="0.2">
      <c r="A23" s="33"/>
      <c r="B23" s="17" t="s">
        <v>13</v>
      </c>
      <c r="C23" s="4"/>
      <c r="D23" s="4">
        <f t="shared" si="0"/>
        <v>6</v>
      </c>
      <c r="E23" s="4" t="s">
        <v>29</v>
      </c>
      <c r="F23" s="4"/>
      <c r="G23" s="4" t="s">
        <v>178</v>
      </c>
      <c r="H23" s="4" t="s">
        <v>178</v>
      </c>
      <c r="I23" s="53"/>
      <c r="J23" s="16"/>
      <c r="K23" s="4"/>
      <c r="L23" s="4" t="s">
        <v>70</v>
      </c>
      <c r="M23" s="27"/>
      <c r="N23" s="51"/>
      <c r="O23" s="44" t="s">
        <v>168</v>
      </c>
    </row>
    <row r="24" spans="1:15" ht="15" x14ac:dyDescent="0.2">
      <c r="A24" s="33"/>
      <c r="B24" s="17" t="s">
        <v>15</v>
      </c>
      <c r="C24" s="4"/>
      <c r="D24" s="4">
        <f t="shared" si="0"/>
        <v>6</v>
      </c>
      <c r="E24" s="4" t="s">
        <v>29</v>
      </c>
      <c r="F24" s="4"/>
      <c r="G24" s="4" t="s">
        <v>178</v>
      </c>
      <c r="H24" s="4" t="s">
        <v>178</v>
      </c>
      <c r="I24" s="53"/>
      <c r="J24" s="16" t="s">
        <v>92</v>
      </c>
      <c r="K24" s="4" t="s">
        <v>61</v>
      </c>
      <c r="L24" s="4" t="s">
        <v>35</v>
      </c>
      <c r="M24" s="4"/>
      <c r="N24" s="51"/>
      <c r="O24" s="44" t="s">
        <v>169</v>
      </c>
    </row>
    <row r="25" spans="1:15" ht="15" x14ac:dyDescent="0.2">
      <c r="A25" s="33"/>
      <c r="B25" s="17" t="s">
        <v>20</v>
      </c>
      <c r="C25" s="4"/>
      <c r="D25" s="4">
        <f t="shared" si="0"/>
        <v>6</v>
      </c>
      <c r="E25" s="62" t="s">
        <v>29</v>
      </c>
      <c r="F25" s="4"/>
      <c r="G25" s="4" t="s">
        <v>178</v>
      </c>
      <c r="H25" s="4" t="s">
        <v>178</v>
      </c>
      <c r="I25" s="53" t="s">
        <v>178</v>
      </c>
      <c r="J25" s="16"/>
      <c r="K25" s="4"/>
      <c r="L25" s="13" t="s">
        <v>219</v>
      </c>
      <c r="M25" s="14" t="s">
        <v>125</v>
      </c>
      <c r="N25" s="58"/>
      <c r="O25" s="44" t="s">
        <v>218</v>
      </c>
    </row>
    <row r="26" spans="1:15" ht="15" x14ac:dyDescent="0.2">
      <c r="A26" s="33"/>
      <c r="B26" s="17" t="s">
        <v>221</v>
      </c>
      <c r="C26" s="4"/>
      <c r="D26" s="4">
        <f t="shared" si="0"/>
        <v>6</v>
      </c>
      <c r="E26" s="62" t="s">
        <v>29</v>
      </c>
      <c r="F26" s="4"/>
      <c r="G26" s="4" t="s">
        <v>178</v>
      </c>
      <c r="H26" s="4" t="s">
        <v>178</v>
      </c>
      <c r="I26" s="53" t="s">
        <v>178</v>
      </c>
      <c r="J26" s="16"/>
      <c r="K26" s="4"/>
      <c r="L26" s="13" t="s">
        <v>220</v>
      </c>
      <c r="M26" s="14" t="s">
        <v>125</v>
      </c>
      <c r="N26" s="58"/>
      <c r="O26" s="44" t="s">
        <v>137</v>
      </c>
    </row>
    <row r="27" spans="1:15" ht="15" x14ac:dyDescent="0.2">
      <c r="A27" s="33"/>
      <c r="B27" s="17" t="s">
        <v>122</v>
      </c>
      <c r="C27" s="4"/>
      <c r="D27" s="4">
        <f t="shared" si="0"/>
        <v>6</v>
      </c>
      <c r="E27" s="63" t="s">
        <v>123</v>
      </c>
      <c r="F27" s="27"/>
      <c r="G27" s="27" t="s">
        <v>178</v>
      </c>
      <c r="H27" s="27" t="s">
        <v>178</v>
      </c>
      <c r="I27" s="51" t="s">
        <v>178</v>
      </c>
      <c r="J27" s="38"/>
      <c r="K27" s="13" t="s">
        <v>152</v>
      </c>
      <c r="L27" s="14" t="s">
        <v>51</v>
      </c>
      <c r="M27" s="28"/>
      <c r="N27" s="58"/>
      <c r="O27" s="44" t="s">
        <v>151</v>
      </c>
    </row>
    <row r="28" spans="1:15" ht="15" x14ac:dyDescent="0.2">
      <c r="A28" s="33"/>
      <c r="B28" s="17" t="s">
        <v>121</v>
      </c>
      <c r="C28" s="4"/>
      <c r="D28" s="4">
        <f t="shared" si="0"/>
        <v>6</v>
      </c>
      <c r="E28" s="62" t="s">
        <v>123</v>
      </c>
      <c r="F28" s="4"/>
      <c r="G28" s="4" t="s">
        <v>178</v>
      </c>
      <c r="H28" s="4" t="s">
        <v>178</v>
      </c>
      <c r="I28" s="53"/>
      <c r="J28" s="82" t="s">
        <v>155</v>
      </c>
      <c r="K28" s="13" t="s">
        <v>153</v>
      </c>
      <c r="L28" s="14" t="s">
        <v>52</v>
      </c>
      <c r="M28" s="28"/>
      <c r="N28" s="58"/>
      <c r="O28" s="44" t="s">
        <v>151</v>
      </c>
    </row>
    <row r="29" spans="1:15" ht="15" x14ac:dyDescent="0.2">
      <c r="A29" s="33"/>
      <c r="B29" s="17" t="s">
        <v>120</v>
      </c>
      <c r="C29" s="4"/>
      <c r="D29" s="4">
        <f t="shared" si="0"/>
        <v>6</v>
      </c>
      <c r="E29" s="62" t="s">
        <v>123</v>
      </c>
      <c r="F29" s="4"/>
      <c r="G29" s="4" t="s">
        <v>178</v>
      </c>
      <c r="H29" s="4"/>
      <c r="I29" s="53"/>
      <c r="J29" s="16" t="s">
        <v>156</v>
      </c>
      <c r="K29" s="13" t="s">
        <v>154</v>
      </c>
      <c r="L29" s="14" t="s">
        <v>53</v>
      </c>
      <c r="M29" s="28"/>
      <c r="N29" s="58"/>
      <c r="O29" s="44" t="s">
        <v>151</v>
      </c>
    </row>
    <row r="30" spans="1:15" ht="15" x14ac:dyDescent="0.2">
      <c r="A30" s="33"/>
      <c r="B30" s="17" t="s">
        <v>128</v>
      </c>
      <c r="C30" s="4"/>
      <c r="D30" s="4">
        <f t="shared" si="0"/>
        <v>6</v>
      </c>
      <c r="E30" s="62" t="s">
        <v>203</v>
      </c>
      <c r="F30" s="4" t="s">
        <v>178</v>
      </c>
      <c r="G30" s="4" t="s">
        <v>178</v>
      </c>
      <c r="H30" s="4" t="s">
        <v>178</v>
      </c>
      <c r="I30" s="53" t="s">
        <v>178</v>
      </c>
      <c r="J30" s="16"/>
      <c r="K30" s="4"/>
      <c r="L30" s="13" t="s">
        <v>223</v>
      </c>
      <c r="M30" s="14" t="s">
        <v>125</v>
      </c>
      <c r="N30" s="58"/>
      <c r="O30" s="44" t="s">
        <v>136</v>
      </c>
    </row>
    <row r="31" spans="1:15" s="11" customFormat="1" x14ac:dyDescent="0.2">
      <c r="A31" s="85"/>
      <c r="B31" s="86"/>
      <c r="C31" s="78"/>
      <c r="D31" s="78"/>
      <c r="E31" s="87"/>
      <c r="F31" s="78"/>
      <c r="G31" s="78"/>
      <c r="H31" s="78"/>
      <c r="I31" s="78"/>
      <c r="J31" s="78"/>
      <c r="K31" s="78"/>
      <c r="L31" s="78"/>
      <c r="M31" s="78"/>
      <c r="N31" s="88"/>
      <c r="O31" s="88"/>
    </row>
    <row r="32" spans="1:15" s="11" customFormat="1" ht="15" x14ac:dyDescent="0.2">
      <c r="A32" s="36"/>
      <c r="B32" s="23" t="s">
        <v>234</v>
      </c>
      <c r="C32" s="24" t="s">
        <v>108</v>
      </c>
      <c r="D32" s="138" t="s">
        <v>1</v>
      </c>
      <c r="E32" s="139"/>
      <c r="F32" s="40">
        <v>1</v>
      </c>
      <c r="G32" s="40">
        <v>2</v>
      </c>
      <c r="H32" s="40">
        <v>3</v>
      </c>
      <c r="I32" s="98">
        <v>4</v>
      </c>
      <c r="J32" s="83" t="s">
        <v>2</v>
      </c>
      <c r="K32" s="19" t="s">
        <v>115</v>
      </c>
      <c r="L32" s="19" t="s">
        <v>254</v>
      </c>
      <c r="M32" s="19" t="s">
        <v>106</v>
      </c>
      <c r="N32" s="48" t="s">
        <v>107</v>
      </c>
      <c r="O32" s="43"/>
    </row>
    <row r="33" spans="1:15" ht="15" x14ac:dyDescent="0.2">
      <c r="A33" s="33"/>
      <c r="B33" s="17" t="s">
        <v>54</v>
      </c>
      <c r="C33" s="4">
        <v>2</v>
      </c>
      <c r="D33" s="4">
        <f>Groups*C33</f>
        <v>24</v>
      </c>
      <c r="E33" s="4" t="s">
        <v>29</v>
      </c>
      <c r="F33" s="4" t="s">
        <v>178</v>
      </c>
      <c r="G33" s="4"/>
      <c r="H33" s="4"/>
      <c r="I33" s="53"/>
      <c r="J33" s="16"/>
      <c r="K33" s="4"/>
      <c r="L33" s="8" t="s">
        <v>227</v>
      </c>
      <c r="M33" s="14" t="s">
        <v>125</v>
      </c>
      <c r="N33" s="58"/>
      <c r="O33" s="44" t="s">
        <v>228</v>
      </c>
    </row>
    <row r="34" spans="1:15" ht="15" x14ac:dyDescent="0.2">
      <c r="A34" s="33"/>
      <c r="B34" s="17" t="s">
        <v>190</v>
      </c>
      <c r="C34" s="4">
        <v>1</v>
      </c>
      <c r="D34" s="4">
        <f>Groups*C34</f>
        <v>12</v>
      </c>
      <c r="E34" s="4" t="s">
        <v>29</v>
      </c>
      <c r="F34" s="4" t="s">
        <v>178</v>
      </c>
      <c r="G34" s="4" t="s">
        <v>178</v>
      </c>
      <c r="H34" s="4"/>
      <c r="I34" s="53"/>
      <c r="J34" s="16"/>
      <c r="K34" s="4"/>
      <c r="L34" s="4" t="s">
        <v>36</v>
      </c>
      <c r="M34" s="4"/>
      <c r="N34" s="51"/>
      <c r="O34" s="44" t="s">
        <v>205</v>
      </c>
    </row>
    <row r="35" spans="1:15" ht="15" x14ac:dyDescent="0.2">
      <c r="A35" s="33"/>
      <c r="B35" s="17" t="s">
        <v>141</v>
      </c>
      <c r="C35" s="4">
        <v>2</v>
      </c>
      <c r="D35" s="4">
        <f>Groups*C35</f>
        <v>24</v>
      </c>
      <c r="E35" s="4" t="s">
        <v>29</v>
      </c>
      <c r="F35" s="4" t="s">
        <v>178</v>
      </c>
      <c r="G35" s="4"/>
      <c r="H35" s="4"/>
      <c r="I35" s="53"/>
      <c r="J35" s="81"/>
      <c r="K35" s="12"/>
      <c r="L35" s="12" t="s">
        <v>4</v>
      </c>
      <c r="M35" s="12"/>
      <c r="N35" s="54"/>
      <c r="O35" s="44" t="s">
        <v>140</v>
      </c>
    </row>
    <row r="36" spans="1:15" ht="15" x14ac:dyDescent="0.2">
      <c r="A36" s="33"/>
      <c r="B36" s="17" t="s">
        <v>18</v>
      </c>
      <c r="C36" s="4">
        <v>4</v>
      </c>
      <c r="D36" s="4">
        <f t="shared" ref="D36" si="1">Groups*C36</f>
        <v>48</v>
      </c>
      <c r="E36" s="4" t="s">
        <v>29</v>
      </c>
      <c r="F36" s="4"/>
      <c r="G36" s="4" t="s">
        <v>178</v>
      </c>
      <c r="H36" s="4"/>
      <c r="I36" s="53"/>
      <c r="J36" s="16"/>
      <c r="K36" s="4"/>
      <c r="L36" s="27" t="s">
        <v>93</v>
      </c>
      <c r="M36" s="4" t="s">
        <v>3</v>
      </c>
      <c r="N36" s="53" t="s">
        <v>37</v>
      </c>
      <c r="O36" s="44" t="s">
        <v>144</v>
      </c>
    </row>
    <row r="37" spans="1:15" ht="15" x14ac:dyDescent="0.2">
      <c r="A37" s="33"/>
      <c r="B37" s="17" t="s">
        <v>17</v>
      </c>
      <c r="C37" s="4">
        <v>1</v>
      </c>
      <c r="D37" s="4">
        <f>Groups*C37</f>
        <v>12</v>
      </c>
      <c r="E37" s="4" t="s">
        <v>29</v>
      </c>
      <c r="F37" s="4" t="s">
        <v>178</v>
      </c>
      <c r="G37" s="4" t="s">
        <v>178</v>
      </c>
      <c r="H37" s="4" t="s">
        <v>178</v>
      </c>
      <c r="I37" s="53" t="s">
        <v>178</v>
      </c>
      <c r="J37" s="16" t="s">
        <v>165</v>
      </c>
      <c r="K37" s="27" t="s">
        <v>164</v>
      </c>
      <c r="L37" s="27" t="s">
        <v>94</v>
      </c>
      <c r="M37" s="4" t="s">
        <v>3</v>
      </c>
      <c r="N37" s="53" t="s">
        <v>38</v>
      </c>
      <c r="O37" s="44" t="s">
        <v>145</v>
      </c>
    </row>
    <row r="38" spans="1:15" ht="15" x14ac:dyDescent="0.2">
      <c r="A38" s="33"/>
      <c r="B38" s="17" t="s">
        <v>183</v>
      </c>
      <c r="C38" s="4">
        <v>1</v>
      </c>
      <c r="D38" s="4">
        <f>Groups*C38</f>
        <v>12</v>
      </c>
      <c r="E38" s="4" t="s">
        <v>29</v>
      </c>
      <c r="F38" s="4"/>
      <c r="G38" s="4"/>
      <c r="H38" s="4" t="s">
        <v>178</v>
      </c>
      <c r="I38" s="53" t="s">
        <v>178</v>
      </c>
      <c r="J38" s="16" t="s">
        <v>166</v>
      </c>
      <c r="K38" s="3" t="s">
        <v>159</v>
      </c>
      <c r="L38" s="27" t="s">
        <v>95</v>
      </c>
      <c r="M38" s="4" t="s">
        <v>3</v>
      </c>
      <c r="N38" s="53" t="s">
        <v>7</v>
      </c>
      <c r="O38" s="44" t="s">
        <v>182</v>
      </c>
    </row>
    <row r="39" spans="1:15" ht="15" x14ac:dyDescent="0.2">
      <c r="A39" s="33"/>
      <c r="B39" s="17" t="s">
        <v>19</v>
      </c>
      <c r="C39" s="4">
        <v>18</v>
      </c>
      <c r="D39" s="4">
        <f t="shared" ref="D39:D40" si="2">Groups*C39</f>
        <v>216</v>
      </c>
      <c r="E39" s="4" t="s">
        <v>32</v>
      </c>
      <c r="F39" s="4" t="s">
        <v>178</v>
      </c>
      <c r="G39" s="4" t="s">
        <v>178</v>
      </c>
      <c r="H39" s="4" t="s">
        <v>178</v>
      </c>
      <c r="I39" s="53"/>
      <c r="J39" s="16" t="s">
        <v>158</v>
      </c>
      <c r="K39" s="33" t="s">
        <v>162</v>
      </c>
      <c r="L39" s="4" t="s">
        <v>174</v>
      </c>
      <c r="M39" s="28" t="s">
        <v>3</v>
      </c>
      <c r="N39" s="56" t="s">
        <v>47</v>
      </c>
      <c r="O39" s="44" t="s">
        <v>163</v>
      </c>
    </row>
    <row r="40" spans="1:15" ht="15" x14ac:dyDescent="0.2">
      <c r="A40" s="33"/>
      <c r="B40" s="17" t="s">
        <v>24</v>
      </c>
      <c r="C40" s="4">
        <v>6</v>
      </c>
      <c r="D40" s="4">
        <f t="shared" si="2"/>
        <v>72</v>
      </c>
      <c r="E40" s="27" t="s">
        <v>32</v>
      </c>
      <c r="F40" s="27"/>
      <c r="G40" s="27"/>
      <c r="H40" s="27" t="s">
        <v>178</v>
      </c>
      <c r="I40" s="51"/>
      <c r="J40" s="38" t="s">
        <v>157</v>
      </c>
      <c r="K40" s="13" t="s">
        <v>160</v>
      </c>
      <c r="L40" s="8" t="s">
        <v>175</v>
      </c>
      <c r="M40" s="28" t="s">
        <v>3</v>
      </c>
      <c r="N40" s="57" t="s">
        <v>48</v>
      </c>
      <c r="O40" s="44" t="s">
        <v>161</v>
      </c>
    </row>
    <row r="41" spans="1:15" ht="15" x14ac:dyDescent="0.2">
      <c r="A41" s="33"/>
      <c r="B41" s="17" t="s">
        <v>147</v>
      </c>
      <c r="C41" s="4">
        <v>1</v>
      </c>
      <c r="D41" s="4">
        <f t="shared" ref="D41:D43" si="3">Groups*C41</f>
        <v>12</v>
      </c>
      <c r="E41" s="4" t="s">
        <v>29</v>
      </c>
      <c r="G41" s="4" t="s">
        <v>178</v>
      </c>
      <c r="H41" s="4" t="s">
        <v>178</v>
      </c>
      <c r="I41" s="53" t="s">
        <v>178</v>
      </c>
      <c r="J41" s="38" t="s">
        <v>71</v>
      </c>
      <c r="K41" s="27" t="s">
        <v>62</v>
      </c>
      <c r="L41" s="27" t="s">
        <v>74</v>
      </c>
      <c r="M41" s="4"/>
      <c r="N41" s="51"/>
      <c r="O41" s="44" t="s">
        <v>77</v>
      </c>
    </row>
    <row r="42" spans="1:15" ht="15" x14ac:dyDescent="0.2">
      <c r="A42" s="33"/>
      <c r="B42" s="17" t="s">
        <v>148</v>
      </c>
      <c r="C42" s="4">
        <v>1</v>
      </c>
      <c r="D42" s="4">
        <f t="shared" si="3"/>
        <v>12</v>
      </c>
      <c r="E42" s="4" t="s">
        <v>29</v>
      </c>
      <c r="F42" s="4"/>
      <c r="G42" s="4" t="s">
        <v>178</v>
      </c>
      <c r="H42" s="4" t="s">
        <v>178</v>
      </c>
      <c r="I42" s="53"/>
      <c r="J42" s="16" t="s">
        <v>72</v>
      </c>
      <c r="K42" s="27" t="s">
        <v>63</v>
      </c>
      <c r="L42" s="27" t="s">
        <v>75</v>
      </c>
      <c r="M42" s="4"/>
      <c r="N42" s="51"/>
      <c r="O42" s="44" t="s">
        <v>77</v>
      </c>
    </row>
    <row r="43" spans="1:15" ht="15" x14ac:dyDescent="0.2">
      <c r="A43" s="33"/>
      <c r="B43" s="17" t="s">
        <v>149</v>
      </c>
      <c r="C43" s="4">
        <v>1</v>
      </c>
      <c r="D43" s="4">
        <f t="shared" si="3"/>
        <v>12</v>
      </c>
      <c r="E43" s="4" t="s">
        <v>29</v>
      </c>
      <c r="F43" s="4"/>
      <c r="G43" s="4" t="s">
        <v>178</v>
      </c>
      <c r="H43" s="4"/>
      <c r="I43" s="53"/>
      <c r="J43" s="16" t="s">
        <v>73</v>
      </c>
      <c r="K43" s="27" t="s">
        <v>64</v>
      </c>
      <c r="L43" s="27" t="s">
        <v>76</v>
      </c>
      <c r="M43" s="4"/>
      <c r="N43" s="51"/>
      <c r="O43" s="44" t="s">
        <v>77</v>
      </c>
    </row>
    <row r="44" spans="1:15" s="11" customFormat="1" ht="15" customHeight="1" x14ac:dyDescent="0.2">
      <c r="A44" s="34"/>
      <c r="B44" s="17" t="s">
        <v>143</v>
      </c>
      <c r="C44" s="4">
        <v>1</v>
      </c>
      <c r="D44" s="4">
        <f t="shared" ref="D44" si="4">Groups*C44</f>
        <v>12</v>
      </c>
      <c r="E44" s="16" t="s">
        <v>29</v>
      </c>
      <c r="F44" s="4"/>
      <c r="G44" s="4"/>
      <c r="H44" s="4"/>
      <c r="I44" s="53" t="s">
        <v>178</v>
      </c>
      <c r="J44" s="126" t="s">
        <v>200</v>
      </c>
      <c r="K44" s="126"/>
      <c r="L44" s="126"/>
      <c r="M44" s="126"/>
      <c r="N44" s="127"/>
      <c r="O44" s="44"/>
    </row>
    <row r="45" spans="1:15" ht="15" x14ac:dyDescent="0.2">
      <c r="A45" s="33"/>
      <c r="B45" s="17" t="s">
        <v>206</v>
      </c>
      <c r="C45" s="4">
        <v>2</v>
      </c>
      <c r="D45" s="4">
        <f t="shared" ref="D45:D48" si="5">Groups*C45</f>
        <v>24</v>
      </c>
      <c r="E45" s="4" t="s">
        <v>29</v>
      </c>
      <c r="F45" s="4" t="s">
        <v>178</v>
      </c>
      <c r="G45" s="4" t="s">
        <v>178</v>
      </c>
      <c r="H45" s="4" t="s">
        <v>178</v>
      </c>
      <c r="I45" s="53" t="s">
        <v>178</v>
      </c>
      <c r="J45" s="50"/>
      <c r="K45" s="4"/>
      <c r="L45" s="4"/>
      <c r="M45" s="14" t="s">
        <v>125</v>
      </c>
      <c r="N45" s="58"/>
      <c r="O45" s="44" t="s">
        <v>269</v>
      </c>
    </row>
    <row r="46" spans="1:15" ht="15" x14ac:dyDescent="0.2">
      <c r="A46" s="33"/>
      <c r="B46" s="17" t="s">
        <v>131</v>
      </c>
      <c r="C46" s="4">
        <v>1</v>
      </c>
      <c r="D46" s="4">
        <f t="shared" si="5"/>
        <v>12</v>
      </c>
      <c r="E46" s="4" t="s">
        <v>29</v>
      </c>
      <c r="F46" s="4" t="s">
        <v>178</v>
      </c>
      <c r="G46" s="4"/>
      <c r="H46" s="4"/>
      <c r="I46" s="53"/>
      <c r="J46" s="50"/>
      <c r="K46" s="4"/>
      <c r="L46" s="14"/>
      <c r="M46" s="14" t="s">
        <v>125</v>
      </c>
      <c r="N46" s="58"/>
      <c r="O46" s="44" t="s">
        <v>133</v>
      </c>
    </row>
    <row r="47" spans="1:15" ht="15" x14ac:dyDescent="0.2">
      <c r="A47" s="33"/>
      <c r="B47" s="17" t="s">
        <v>130</v>
      </c>
      <c r="C47" s="4">
        <v>1</v>
      </c>
      <c r="D47" s="4">
        <f t="shared" si="5"/>
        <v>12</v>
      </c>
      <c r="E47" s="4" t="s">
        <v>29</v>
      </c>
      <c r="F47" s="4" t="s">
        <v>178</v>
      </c>
      <c r="G47" s="4"/>
      <c r="H47" s="4"/>
      <c r="I47" s="53"/>
      <c r="J47" s="50"/>
      <c r="K47" s="4"/>
      <c r="L47" s="4"/>
      <c r="M47" s="14" t="s">
        <v>125</v>
      </c>
      <c r="N47" s="58"/>
      <c r="O47" s="44" t="s">
        <v>133</v>
      </c>
    </row>
    <row r="48" spans="1:15" ht="15" x14ac:dyDescent="0.2">
      <c r="A48" s="33"/>
      <c r="B48" s="17" t="s">
        <v>12</v>
      </c>
      <c r="C48" s="4">
        <v>1</v>
      </c>
      <c r="D48" s="4">
        <f t="shared" si="5"/>
        <v>12</v>
      </c>
      <c r="E48" s="4" t="s">
        <v>123</v>
      </c>
      <c r="F48" s="4" t="s">
        <v>178</v>
      </c>
      <c r="G48" s="4"/>
      <c r="H48" s="4"/>
      <c r="I48" s="53"/>
      <c r="J48" s="50"/>
      <c r="K48" s="4"/>
      <c r="L48" s="13" t="s">
        <v>224</v>
      </c>
      <c r="M48" s="14" t="s">
        <v>125</v>
      </c>
      <c r="N48" s="58"/>
      <c r="O48" s="44" t="s">
        <v>132</v>
      </c>
    </row>
    <row r="49" spans="1:15" ht="15" x14ac:dyDescent="0.2">
      <c r="A49" s="33"/>
      <c r="B49" s="17" t="s">
        <v>127</v>
      </c>
      <c r="C49" s="4" t="s">
        <v>78</v>
      </c>
      <c r="D49" s="4">
        <v>1</v>
      </c>
      <c r="E49" s="4" t="s">
        <v>126</v>
      </c>
      <c r="F49" s="4" t="s">
        <v>178</v>
      </c>
      <c r="G49" s="4"/>
      <c r="H49" s="4"/>
      <c r="I49" s="53"/>
      <c r="J49" s="50"/>
      <c r="K49" s="4"/>
      <c r="L49" s="13" t="s">
        <v>226</v>
      </c>
      <c r="M49" s="14" t="s">
        <v>125</v>
      </c>
      <c r="N49" s="58"/>
      <c r="O49" s="44" t="s">
        <v>138</v>
      </c>
    </row>
    <row r="50" spans="1:15" ht="15" x14ac:dyDescent="0.2">
      <c r="A50" s="33"/>
      <c r="B50" s="17" t="s">
        <v>191</v>
      </c>
      <c r="C50" s="4">
        <v>1</v>
      </c>
      <c r="D50" s="4">
        <f>Groups*C50</f>
        <v>12</v>
      </c>
      <c r="E50" s="4" t="s">
        <v>29</v>
      </c>
      <c r="F50" s="4" t="s">
        <v>178</v>
      </c>
      <c r="G50" s="4" t="s">
        <v>178</v>
      </c>
      <c r="H50" s="4" t="s">
        <v>178</v>
      </c>
      <c r="I50" s="53" t="s">
        <v>178</v>
      </c>
      <c r="J50" s="50"/>
      <c r="K50" s="4"/>
      <c r="L50" s="13" t="s">
        <v>225</v>
      </c>
      <c r="M50" s="14" t="s">
        <v>125</v>
      </c>
      <c r="N50" s="58"/>
      <c r="O50" s="44" t="s">
        <v>134</v>
      </c>
    </row>
    <row r="51" spans="1:15" x14ac:dyDescent="0.2">
      <c r="C51" s="37"/>
    </row>
    <row r="52" spans="1:15" ht="15" x14ac:dyDescent="0.2">
      <c r="A52" s="35"/>
      <c r="B52" s="18" t="s">
        <v>235</v>
      </c>
      <c r="C52" s="24" t="s">
        <v>108</v>
      </c>
      <c r="D52" s="138" t="s">
        <v>1</v>
      </c>
      <c r="E52" s="139"/>
      <c r="F52" s="61"/>
      <c r="G52" s="61"/>
      <c r="H52" s="61"/>
      <c r="I52" s="61"/>
      <c r="J52" s="47" t="s">
        <v>2</v>
      </c>
      <c r="K52" s="19" t="s">
        <v>115</v>
      </c>
      <c r="L52" s="19" t="s">
        <v>254</v>
      </c>
      <c r="M52" s="19" t="s">
        <v>106</v>
      </c>
      <c r="N52" s="48" t="s">
        <v>107</v>
      </c>
      <c r="O52" s="45"/>
    </row>
    <row r="53" spans="1:15" ht="15" x14ac:dyDescent="0.2">
      <c r="A53" s="33"/>
      <c r="B53" s="17" t="s">
        <v>179</v>
      </c>
      <c r="C53" s="4">
        <v>100</v>
      </c>
      <c r="D53" s="27">
        <f>Groups*C53</f>
        <v>1200</v>
      </c>
      <c r="E53" s="27" t="s">
        <v>0</v>
      </c>
      <c r="F53" s="27" t="s">
        <v>178</v>
      </c>
      <c r="G53" s="27" t="s">
        <v>178</v>
      </c>
      <c r="H53" s="27" t="s">
        <v>178</v>
      </c>
      <c r="I53" s="51" t="s">
        <v>178</v>
      </c>
      <c r="J53" s="52"/>
      <c r="K53" s="27"/>
      <c r="L53" s="13" t="s">
        <v>98</v>
      </c>
      <c r="M53" s="4"/>
      <c r="N53" s="58"/>
      <c r="O53" s="44" t="s">
        <v>270</v>
      </c>
    </row>
    <row r="54" spans="1:15" ht="15" x14ac:dyDescent="0.2">
      <c r="A54" s="33"/>
      <c r="B54" s="17" t="s">
        <v>22</v>
      </c>
      <c r="C54" s="4">
        <v>800</v>
      </c>
      <c r="D54" s="27">
        <f>Groups*C54</f>
        <v>9600</v>
      </c>
      <c r="E54" s="27" t="s">
        <v>237</v>
      </c>
      <c r="F54" s="27"/>
      <c r="G54" s="27" t="s">
        <v>178</v>
      </c>
      <c r="H54" s="27"/>
      <c r="I54" s="51"/>
      <c r="J54" s="52"/>
      <c r="K54" s="27"/>
      <c r="L54" s="4" t="s">
        <v>5</v>
      </c>
      <c r="M54" s="4"/>
      <c r="N54" s="58"/>
      <c r="O54" s="118" t="s">
        <v>271</v>
      </c>
    </row>
    <row r="55" spans="1:15" ht="15" x14ac:dyDescent="0.2">
      <c r="A55" s="33"/>
      <c r="B55" s="17" t="s">
        <v>23</v>
      </c>
      <c r="C55" s="4">
        <v>4</v>
      </c>
      <c r="D55" s="27">
        <f t="shared" ref="D55:D62" si="6">Groups*C55</f>
        <v>48</v>
      </c>
      <c r="E55" s="27" t="s">
        <v>103</v>
      </c>
      <c r="F55" s="27"/>
      <c r="G55" s="27" t="s">
        <v>178</v>
      </c>
      <c r="H55" s="27"/>
      <c r="I55" s="51"/>
      <c r="J55" s="52"/>
      <c r="K55" s="27"/>
      <c r="L55" s="13" t="s">
        <v>99</v>
      </c>
      <c r="M55" s="14" t="s">
        <v>43</v>
      </c>
      <c r="N55" s="59">
        <v>69504</v>
      </c>
      <c r="O55" s="118" t="s">
        <v>199</v>
      </c>
    </row>
    <row r="56" spans="1:15" ht="15" x14ac:dyDescent="0.2">
      <c r="A56" s="33"/>
      <c r="B56" s="17" t="s">
        <v>257</v>
      </c>
      <c r="C56" s="119"/>
      <c r="D56" s="37"/>
      <c r="E56" s="37"/>
      <c r="F56" s="37"/>
      <c r="G56" s="37"/>
      <c r="H56" s="37"/>
      <c r="I56" s="112"/>
      <c r="J56" s="50"/>
      <c r="K56" s="13"/>
      <c r="L56" s="14"/>
      <c r="M56" s="14"/>
      <c r="N56" s="58"/>
      <c r="O56" s="118"/>
    </row>
    <row r="57" spans="1:15" ht="15" x14ac:dyDescent="0.2">
      <c r="A57" s="33"/>
      <c r="B57" s="113" t="s">
        <v>255</v>
      </c>
      <c r="C57" s="4">
        <v>140</v>
      </c>
      <c r="D57" s="4">
        <f>Groups*C57</f>
        <v>1680</v>
      </c>
      <c r="E57" s="27" t="s">
        <v>237</v>
      </c>
      <c r="F57" s="4"/>
      <c r="G57" s="4"/>
      <c r="H57" s="4" t="s">
        <v>178</v>
      </c>
      <c r="I57" s="53"/>
      <c r="J57" s="50"/>
      <c r="K57" s="13"/>
      <c r="L57" s="14" t="s">
        <v>8</v>
      </c>
      <c r="M57" s="14" t="s">
        <v>100</v>
      </c>
      <c r="N57" s="58" t="s">
        <v>198</v>
      </c>
      <c r="O57" s="120" t="s">
        <v>272</v>
      </c>
    </row>
    <row r="58" spans="1:15" ht="15" x14ac:dyDescent="0.2">
      <c r="A58" s="33"/>
      <c r="B58" s="113" t="s">
        <v>256</v>
      </c>
      <c r="C58" s="4">
        <v>56</v>
      </c>
      <c r="D58" s="4">
        <f>Groups*C58</f>
        <v>672</v>
      </c>
      <c r="E58" s="27" t="s">
        <v>237</v>
      </c>
      <c r="F58" s="4"/>
      <c r="G58" s="4"/>
      <c r="H58" s="4" t="s">
        <v>178</v>
      </c>
      <c r="I58" s="53"/>
      <c r="J58" s="50"/>
      <c r="K58" s="13" t="s">
        <v>258</v>
      </c>
      <c r="L58" s="14"/>
      <c r="M58" s="14"/>
      <c r="N58" s="58"/>
      <c r="O58" s="120" t="s">
        <v>272</v>
      </c>
    </row>
    <row r="59" spans="1:15" ht="15" x14ac:dyDescent="0.2">
      <c r="A59" s="33"/>
      <c r="B59" s="17" t="s">
        <v>262</v>
      </c>
      <c r="C59" s="116"/>
      <c r="D59" s="37"/>
      <c r="E59" s="37"/>
      <c r="F59" s="37"/>
      <c r="G59" s="37"/>
      <c r="H59" s="37"/>
      <c r="I59" s="112"/>
      <c r="J59" s="50"/>
      <c r="K59" s="13"/>
      <c r="L59" s="14"/>
      <c r="M59" s="14"/>
      <c r="N59" s="58"/>
      <c r="O59" s="118"/>
    </row>
    <row r="60" spans="1:15" ht="15" x14ac:dyDescent="0.2">
      <c r="A60" s="33"/>
      <c r="B60" s="113" t="s">
        <v>260</v>
      </c>
      <c r="C60" s="4">
        <v>26.4</v>
      </c>
      <c r="D60" s="4">
        <f>Groups*C62</f>
        <v>60</v>
      </c>
      <c r="E60" s="27" t="s">
        <v>237</v>
      </c>
      <c r="F60" s="4"/>
      <c r="G60" s="4"/>
      <c r="H60" s="4" t="s">
        <v>178</v>
      </c>
      <c r="I60" s="53"/>
      <c r="J60" s="50" t="s">
        <v>212</v>
      </c>
      <c r="K60" s="13" t="s">
        <v>101</v>
      </c>
      <c r="L60" s="14" t="s">
        <v>49</v>
      </c>
      <c r="M60" s="14" t="s">
        <v>100</v>
      </c>
      <c r="N60" s="58" t="s">
        <v>211</v>
      </c>
      <c r="O60" s="118" t="s">
        <v>273</v>
      </c>
    </row>
    <row r="61" spans="1:15" ht="15" x14ac:dyDescent="0.2">
      <c r="A61" s="33"/>
      <c r="B61" s="113" t="s">
        <v>261</v>
      </c>
      <c r="C61" s="4">
        <v>110.4</v>
      </c>
      <c r="D61" s="4">
        <f>Groups*C63</f>
        <v>12</v>
      </c>
      <c r="E61" s="27" t="s">
        <v>237</v>
      </c>
      <c r="F61" s="4"/>
      <c r="G61" s="4"/>
      <c r="H61" s="4" t="s">
        <v>178</v>
      </c>
      <c r="I61" s="53"/>
      <c r="J61" s="50" t="s">
        <v>212</v>
      </c>
      <c r="K61" s="13" t="s">
        <v>101</v>
      </c>
      <c r="L61" s="14" t="s">
        <v>49</v>
      </c>
      <c r="M61" s="14" t="s">
        <v>100</v>
      </c>
      <c r="N61" s="58" t="s">
        <v>211</v>
      </c>
      <c r="O61" s="118" t="s">
        <v>259</v>
      </c>
    </row>
    <row r="62" spans="1:15" ht="15" x14ac:dyDescent="0.2">
      <c r="A62" s="33"/>
      <c r="B62" s="17" t="s">
        <v>26</v>
      </c>
      <c r="C62" s="4">
        <v>5</v>
      </c>
      <c r="D62" s="4">
        <f t="shared" si="6"/>
        <v>60</v>
      </c>
      <c r="E62" s="27" t="s">
        <v>237</v>
      </c>
      <c r="F62" s="4"/>
      <c r="G62" s="4"/>
      <c r="H62" s="4"/>
      <c r="I62" s="53" t="s">
        <v>178</v>
      </c>
      <c r="J62" s="60" t="s">
        <v>6</v>
      </c>
      <c r="K62" s="33" t="s">
        <v>196</v>
      </c>
      <c r="L62" s="13" t="s">
        <v>213</v>
      </c>
      <c r="M62" s="14" t="s">
        <v>100</v>
      </c>
      <c r="N62" s="57" t="s">
        <v>197</v>
      </c>
      <c r="O62" s="118" t="s">
        <v>214</v>
      </c>
    </row>
    <row r="63" spans="1:15" ht="15" x14ac:dyDescent="0.2">
      <c r="A63" s="33"/>
      <c r="B63" s="17" t="s">
        <v>21</v>
      </c>
      <c r="C63" s="4">
        <v>1</v>
      </c>
      <c r="D63" s="4">
        <f t="shared" ref="D63" si="7">Groups*C63</f>
        <v>12</v>
      </c>
      <c r="E63" s="27" t="s">
        <v>30</v>
      </c>
      <c r="F63" s="27"/>
      <c r="G63" s="27" t="s">
        <v>178</v>
      </c>
      <c r="H63" s="27"/>
      <c r="I63" s="51"/>
      <c r="J63" s="64"/>
      <c r="K63" s="65"/>
      <c r="L63" s="65"/>
      <c r="M63" s="14" t="s">
        <v>129</v>
      </c>
      <c r="N63" s="58" t="s">
        <v>41</v>
      </c>
      <c r="O63" s="125" t="s">
        <v>274</v>
      </c>
    </row>
    <row r="64" spans="1:15" ht="15" x14ac:dyDescent="0.2">
      <c r="A64" s="33"/>
      <c r="B64" s="17" t="s">
        <v>25</v>
      </c>
      <c r="C64" s="4">
        <v>4</v>
      </c>
      <c r="D64" s="4">
        <f>Groups*C64</f>
        <v>48</v>
      </c>
      <c r="E64" s="27" t="s">
        <v>237</v>
      </c>
      <c r="F64" s="4"/>
      <c r="G64" s="4"/>
      <c r="H64" s="4" t="s">
        <v>178</v>
      </c>
      <c r="I64" s="53"/>
      <c r="J64" s="66"/>
      <c r="K64" s="67"/>
      <c r="L64" s="67"/>
      <c r="M64" s="14" t="s">
        <v>129</v>
      </c>
      <c r="N64" s="58" t="s">
        <v>41</v>
      </c>
      <c r="O64" s="125"/>
    </row>
    <row r="65" spans="1:15" ht="15" x14ac:dyDescent="0.2">
      <c r="A65" s="33"/>
      <c r="B65" s="17" t="s">
        <v>192</v>
      </c>
      <c r="C65" s="4">
        <v>22.4</v>
      </c>
      <c r="D65" s="4">
        <f>Groups*C65</f>
        <v>268.79999999999995</v>
      </c>
      <c r="E65" s="27" t="s">
        <v>237</v>
      </c>
      <c r="F65" s="4"/>
      <c r="G65" s="4"/>
      <c r="H65" s="4" t="s">
        <v>178</v>
      </c>
      <c r="I65" s="53"/>
      <c r="J65" s="66"/>
      <c r="K65" s="67"/>
      <c r="L65" s="67"/>
      <c r="M65" s="14" t="s">
        <v>129</v>
      </c>
      <c r="N65" s="58" t="s">
        <v>41</v>
      </c>
      <c r="O65" s="125"/>
    </row>
    <row r="66" spans="1:15" ht="15" x14ac:dyDescent="0.2">
      <c r="A66" s="33"/>
      <c r="B66" s="17" t="s">
        <v>193</v>
      </c>
      <c r="C66" s="4">
        <v>22.4</v>
      </c>
      <c r="D66" s="4">
        <f>Groups*C66</f>
        <v>268.79999999999995</v>
      </c>
      <c r="E66" s="27" t="s">
        <v>237</v>
      </c>
      <c r="F66" s="4"/>
      <c r="G66" s="4"/>
      <c r="H66" s="4" t="s">
        <v>178</v>
      </c>
      <c r="I66" s="53"/>
      <c r="J66" s="66"/>
      <c r="K66" s="67"/>
      <c r="L66" s="67"/>
      <c r="M66" s="14" t="s">
        <v>129</v>
      </c>
      <c r="N66" s="58" t="s">
        <v>41</v>
      </c>
      <c r="O66" s="125"/>
    </row>
    <row r="67" spans="1:15" ht="15" x14ac:dyDescent="0.2">
      <c r="A67" s="33"/>
      <c r="B67" s="17" t="s">
        <v>194</v>
      </c>
      <c r="C67" s="4">
        <v>22.4</v>
      </c>
      <c r="D67" s="25">
        <f>Groups*C67</f>
        <v>268.79999999999995</v>
      </c>
      <c r="E67" s="27" t="s">
        <v>237</v>
      </c>
      <c r="F67" s="4"/>
      <c r="G67" s="4"/>
      <c r="H67" s="4" t="s">
        <v>178</v>
      </c>
      <c r="I67" s="53"/>
      <c r="J67" s="66"/>
      <c r="K67" s="67"/>
      <c r="L67" s="67"/>
      <c r="M67" s="14" t="s">
        <v>129</v>
      </c>
      <c r="N67" s="58" t="s">
        <v>41</v>
      </c>
      <c r="O67" s="125"/>
    </row>
    <row r="68" spans="1:15" ht="15" x14ac:dyDescent="0.2">
      <c r="A68" s="33"/>
      <c r="B68" s="17" t="s">
        <v>195</v>
      </c>
      <c r="C68" s="4">
        <v>22.4</v>
      </c>
      <c r="D68" s="25">
        <f>Groups*C68</f>
        <v>268.79999999999995</v>
      </c>
      <c r="E68" s="27" t="s">
        <v>237</v>
      </c>
      <c r="F68" s="4"/>
      <c r="G68" s="4"/>
      <c r="H68" s="4" t="s">
        <v>178</v>
      </c>
      <c r="I68" s="53"/>
      <c r="J68" s="66"/>
      <c r="K68" s="67"/>
      <c r="L68" s="67"/>
      <c r="M68" s="14" t="s">
        <v>129</v>
      </c>
      <c r="N68" s="58" t="s">
        <v>41</v>
      </c>
      <c r="O68" s="125"/>
    </row>
    <row r="69" spans="1:15" ht="15" thickBot="1" x14ac:dyDescent="0.25">
      <c r="A69" s="89"/>
      <c r="B69" s="90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91"/>
      <c r="N69" s="92"/>
      <c r="O69" s="37"/>
    </row>
    <row r="70" spans="1:15" s="11" customFormat="1" ht="16" customHeight="1" thickBot="1" x14ac:dyDescent="0.25">
      <c r="B70" s="30" t="s">
        <v>142</v>
      </c>
      <c r="C70" s="31"/>
      <c r="D70" s="133"/>
      <c r="E70" s="134"/>
      <c r="F70" s="133" t="s">
        <v>177</v>
      </c>
      <c r="G70" s="131"/>
      <c r="H70" s="131"/>
      <c r="I70" s="132"/>
      <c r="J70" s="130" t="s">
        <v>207</v>
      </c>
      <c r="K70" s="131"/>
      <c r="L70" s="131"/>
      <c r="M70" s="131"/>
      <c r="N70" s="132"/>
      <c r="O70" s="32" t="s">
        <v>109</v>
      </c>
    </row>
    <row r="71" spans="1:15" ht="15" x14ac:dyDescent="0.2">
      <c r="A71" s="68"/>
      <c r="B71" s="69" t="s">
        <v>2</v>
      </c>
      <c r="C71" s="104" t="s">
        <v>108</v>
      </c>
      <c r="D71" s="128" t="s">
        <v>1</v>
      </c>
      <c r="E71" s="129"/>
      <c r="F71" s="70">
        <v>1</v>
      </c>
      <c r="G71" s="70">
        <v>2</v>
      </c>
      <c r="H71" s="70">
        <v>3</v>
      </c>
      <c r="I71" s="95">
        <v>4</v>
      </c>
      <c r="J71" s="93" t="s">
        <v>2</v>
      </c>
      <c r="K71" s="70" t="s">
        <v>115</v>
      </c>
      <c r="L71" s="70" t="s">
        <v>254</v>
      </c>
      <c r="M71" s="70" t="s">
        <v>106</v>
      </c>
      <c r="N71" s="71" t="s">
        <v>107</v>
      </c>
      <c r="O71" s="72"/>
    </row>
    <row r="72" spans="1:15" ht="15" x14ac:dyDescent="0.2">
      <c r="A72" s="33"/>
      <c r="B72" s="26" t="s">
        <v>91</v>
      </c>
      <c r="C72" s="7">
        <v>1</v>
      </c>
      <c r="D72" s="103">
        <f>Groups*C72</f>
        <v>12</v>
      </c>
      <c r="E72" s="79" t="s">
        <v>29</v>
      </c>
      <c r="F72" s="16"/>
      <c r="G72" s="16"/>
      <c r="H72" s="16"/>
      <c r="I72" s="53" t="s">
        <v>178</v>
      </c>
      <c r="J72" s="76" t="s">
        <v>10</v>
      </c>
      <c r="K72" s="13"/>
      <c r="L72" s="27"/>
      <c r="M72" s="14"/>
      <c r="N72" s="13"/>
      <c r="O72" s="15" t="s">
        <v>68</v>
      </c>
    </row>
    <row r="73" spans="1:15" ht="15" x14ac:dyDescent="0.2">
      <c r="A73" s="33"/>
      <c r="B73" s="17" t="s">
        <v>117</v>
      </c>
      <c r="C73" s="4">
        <v>1</v>
      </c>
      <c r="D73" s="25">
        <f>Groups*C73</f>
        <v>12</v>
      </c>
      <c r="E73" s="16" t="s">
        <v>31</v>
      </c>
      <c r="F73" s="16"/>
      <c r="G73" s="16"/>
      <c r="H73" s="16"/>
      <c r="I73" s="53" t="s">
        <v>178</v>
      </c>
      <c r="J73" s="76" t="s">
        <v>42</v>
      </c>
      <c r="K73" s="4"/>
      <c r="L73" s="4"/>
      <c r="M73" s="14"/>
      <c r="N73" s="13"/>
      <c r="O73" s="15"/>
    </row>
    <row r="74" spans="1:15" ht="15" x14ac:dyDescent="0.2">
      <c r="A74" s="33"/>
      <c r="B74" s="26" t="s">
        <v>90</v>
      </c>
      <c r="C74" s="4">
        <v>0.13500000000000001</v>
      </c>
      <c r="D74" s="100">
        <f>Groups*C74</f>
        <v>1.62</v>
      </c>
      <c r="E74" s="38" t="s">
        <v>29</v>
      </c>
      <c r="F74" s="38"/>
      <c r="G74" s="38"/>
      <c r="H74" s="38"/>
      <c r="I74" s="53" t="s">
        <v>178</v>
      </c>
      <c r="J74" s="38"/>
      <c r="K74" s="27"/>
      <c r="L74" s="13" t="s">
        <v>89</v>
      </c>
      <c r="M74" s="14"/>
      <c r="N74" s="13"/>
      <c r="O74" s="15" t="s">
        <v>215</v>
      </c>
    </row>
    <row r="75" spans="1:15" ht="15" x14ac:dyDescent="0.2">
      <c r="A75" s="33"/>
      <c r="B75" s="17" t="s">
        <v>110</v>
      </c>
      <c r="C75" s="4">
        <v>1</v>
      </c>
      <c r="D75" s="25">
        <f>Groups*C75</f>
        <v>12</v>
      </c>
      <c r="E75" s="16" t="s">
        <v>29</v>
      </c>
      <c r="F75" s="16"/>
      <c r="G75" s="16"/>
      <c r="H75" s="16"/>
      <c r="I75" s="53" t="s">
        <v>178</v>
      </c>
      <c r="J75" s="16"/>
      <c r="K75" s="4"/>
      <c r="L75" s="14" t="s">
        <v>39</v>
      </c>
      <c r="M75" s="14"/>
      <c r="N75" s="13"/>
      <c r="O75" s="15" t="s">
        <v>216</v>
      </c>
    </row>
    <row r="76" spans="1:15" ht="15" x14ac:dyDescent="0.2">
      <c r="A76" s="33"/>
      <c r="B76" s="26" t="s">
        <v>79</v>
      </c>
      <c r="C76" s="4">
        <v>135</v>
      </c>
      <c r="D76" s="25">
        <f>Groups*C76</f>
        <v>1620</v>
      </c>
      <c r="E76" s="38" t="s">
        <v>0</v>
      </c>
      <c r="F76" s="38"/>
      <c r="G76" s="38"/>
      <c r="H76" s="38"/>
      <c r="I76" s="53" t="s">
        <v>178</v>
      </c>
      <c r="J76" s="38"/>
      <c r="K76" s="27"/>
      <c r="L76" s="8" t="s">
        <v>229</v>
      </c>
      <c r="M76" s="123" t="s">
        <v>209</v>
      </c>
      <c r="N76" s="124"/>
      <c r="O76" s="15" t="s">
        <v>230</v>
      </c>
    </row>
    <row r="77" spans="1:15" ht="16" customHeight="1" x14ac:dyDescent="0.2">
      <c r="A77" s="68"/>
      <c r="B77" s="69" t="s">
        <v>115</v>
      </c>
      <c r="C77" s="70" t="s">
        <v>108</v>
      </c>
      <c r="D77" s="121" t="s">
        <v>1</v>
      </c>
      <c r="E77" s="122"/>
      <c r="F77" s="70">
        <v>1</v>
      </c>
      <c r="G77" s="70">
        <v>2</v>
      </c>
      <c r="H77" s="70">
        <v>3</v>
      </c>
      <c r="I77" s="96">
        <v>4</v>
      </c>
      <c r="J77" s="93" t="s">
        <v>2</v>
      </c>
      <c r="K77" s="70" t="s">
        <v>115</v>
      </c>
      <c r="L77" s="70" t="s">
        <v>254</v>
      </c>
      <c r="M77" s="70" t="s">
        <v>106</v>
      </c>
      <c r="N77" s="71" t="s">
        <v>107</v>
      </c>
      <c r="O77" s="72"/>
    </row>
    <row r="78" spans="1:15" ht="15" x14ac:dyDescent="0.2">
      <c r="A78" s="33"/>
      <c r="B78" s="26" t="s">
        <v>91</v>
      </c>
      <c r="C78" s="4">
        <v>1</v>
      </c>
      <c r="D78" s="25">
        <f t="shared" ref="D78:D81" si="8">Groups*C78</f>
        <v>12</v>
      </c>
      <c r="E78" s="16" t="s">
        <v>29</v>
      </c>
      <c r="F78" s="16"/>
      <c r="G78" s="16"/>
      <c r="H78" s="16"/>
      <c r="I78" s="53" t="s">
        <v>178</v>
      </c>
      <c r="J78" s="38"/>
      <c r="K78" s="13" t="s">
        <v>65</v>
      </c>
      <c r="L78" s="13" t="s">
        <v>67</v>
      </c>
      <c r="M78" s="14"/>
      <c r="N78" s="13"/>
      <c r="O78" s="15" t="s">
        <v>68</v>
      </c>
    </row>
    <row r="79" spans="1:15" ht="15" x14ac:dyDescent="0.2">
      <c r="A79" s="33"/>
      <c r="B79" s="26" t="s">
        <v>86</v>
      </c>
      <c r="C79" s="4">
        <v>0.25</v>
      </c>
      <c r="D79" s="25">
        <f t="shared" si="8"/>
        <v>3</v>
      </c>
      <c r="E79" s="38" t="s">
        <v>231</v>
      </c>
      <c r="F79" s="38"/>
      <c r="G79" s="38"/>
      <c r="H79" s="38"/>
      <c r="I79" s="53" t="s">
        <v>178</v>
      </c>
      <c r="J79" s="38"/>
      <c r="K79" s="13" t="s">
        <v>88</v>
      </c>
      <c r="L79" s="8" t="s">
        <v>167</v>
      </c>
      <c r="M79" s="14"/>
      <c r="N79" s="13"/>
      <c r="O79" s="15" t="s">
        <v>233</v>
      </c>
    </row>
    <row r="80" spans="1:15" ht="15" x14ac:dyDescent="0.2">
      <c r="A80" s="33"/>
      <c r="B80" s="26" t="s">
        <v>217</v>
      </c>
      <c r="C80" s="4">
        <v>1</v>
      </c>
      <c r="D80" s="25">
        <f t="shared" si="8"/>
        <v>12</v>
      </c>
      <c r="E80" s="16" t="s">
        <v>29</v>
      </c>
      <c r="F80" s="16"/>
      <c r="G80" s="16"/>
      <c r="H80" s="16"/>
      <c r="I80" s="53" t="s">
        <v>178</v>
      </c>
      <c r="J80" s="38"/>
      <c r="K80" s="13" t="s">
        <v>87</v>
      </c>
      <c r="L80" s="13" t="s">
        <v>105</v>
      </c>
      <c r="M80" s="14"/>
      <c r="N80" s="13"/>
      <c r="O80" s="15" t="s">
        <v>232</v>
      </c>
    </row>
    <row r="81" spans="1:15" ht="15" x14ac:dyDescent="0.2">
      <c r="A81" s="33"/>
      <c r="B81" s="26" t="s">
        <v>90</v>
      </c>
      <c r="C81" s="4">
        <v>0.05</v>
      </c>
      <c r="D81" s="100">
        <f t="shared" si="8"/>
        <v>0.60000000000000009</v>
      </c>
      <c r="E81" s="38" t="s">
        <v>29</v>
      </c>
      <c r="F81" s="38"/>
      <c r="G81" s="38"/>
      <c r="H81" s="38"/>
      <c r="I81" s="53" t="s">
        <v>178</v>
      </c>
      <c r="J81" s="38"/>
      <c r="K81" s="27"/>
      <c r="L81" s="13" t="s">
        <v>89</v>
      </c>
      <c r="M81" s="14"/>
      <c r="N81" s="13"/>
      <c r="O81" s="15" t="s">
        <v>215</v>
      </c>
    </row>
    <row r="82" spans="1:15" ht="15" x14ac:dyDescent="0.2">
      <c r="A82" s="33"/>
      <c r="B82" s="26" t="s">
        <v>84</v>
      </c>
      <c r="C82" s="4"/>
      <c r="D82" s="39">
        <v>1</v>
      </c>
      <c r="E82" s="38" t="s">
        <v>29</v>
      </c>
      <c r="F82" s="38"/>
      <c r="G82" s="38"/>
      <c r="H82" s="38"/>
      <c r="I82" s="53" t="s">
        <v>178</v>
      </c>
      <c r="J82" s="38"/>
      <c r="K82" s="27"/>
      <c r="L82" s="13" t="s">
        <v>85</v>
      </c>
      <c r="M82" s="14"/>
      <c r="N82" s="13"/>
      <c r="O82" s="15" t="s">
        <v>208</v>
      </c>
    </row>
    <row r="83" spans="1:15" ht="15" x14ac:dyDescent="0.2">
      <c r="A83" s="33"/>
      <c r="B83" s="26" t="s">
        <v>80</v>
      </c>
      <c r="C83" s="4">
        <v>1</v>
      </c>
      <c r="D83" s="25">
        <f t="shared" ref="D83:D85" si="9">Groups*C83</f>
        <v>12</v>
      </c>
      <c r="E83" s="16" t="s">
        <v>29</v>
      </c>
      <c r="F83" s="16"/>
      <c r="G83" s="16"/>
      <c r="H83" s="16"/>
      <c r="I83" s="53" t="s">
        <v>178</v>
      </c>
      <c r="J83" s="38"/>
      <c r="K83" s="27"/>
      <c r="L83" s="13" t="s">
        <v>81</v>
      </c>
      <c r="M83" s="14"/>
      <c r="N83" s="13"/>
      <c r="O83" s="15"/>
    </row>
    <row r="84" spans="1:15" ht="15" x14ac:dyDescent="0.2">
      <c r="A84" s="33"/>
      <c r="B84" s="26" t="s">
        <v>83</v>
      </c>
      <c r="C84" s="4">
        <v>1</v>
      </c>
      <c r="D84" s="25">
        <f t="shared" si="9"/>
        <v>12</v>
      </c>
      <c r="E84" s="16" t="s">
        <v>29</v>
      </c>
      <c r="F84" s="16"/>
      <c r="G84" s="16"/>
      <c r="H84" s="16"/>
      <c r="I84" s="53" t="s">
        <v>178</v>
      </c>
      <c r="J84" s="38"/>
      <c r="K84" s="27"/>
      <c r="L84" s="13" t="s">
        <v>82</v>
      </c>
      <c r="M84" s="14"/>
      <c r="N84" s="13"/>
      <c r="O84" s="15" t="s">
        <v>216</v>
      </c>
    </row>
    <row r="85" spans="1:15" ht="16" customHeight="1" x14ac:dyDescent="0.2">
      <c r="A85" s="33"/>
      <c r="B85" s="26" t="s">
        <v>79</v>
      </c>
      <c r="C85" s="4">
        <v>50</v>
      </c>
      <c r="D85" s="25">
        <f t="shared" si="9"/>
        <v>600</v>
      </c>
      <c r="E85" s="38" t="s">
        <v>0</v>
      </c>
      <c r="F85" s="38"/>
      <c r="G85" s="38"/>
      <c r="H85" s="38"/>
      <c r="I85" s="53" t="s">
        <v>178</v>
      </c>
      <c r="J85" s="38"/>
      <c r="K85" s="27"/>
      <c r="L85" s="8" t="s">
        <v>229</v>
      </c>
      <c r="M85" s="123" t="s">
        <v>209</v>
      </c>
      <c r="N85" s="124"/>
      <c r="O85" s="15" t="s">
        <v>230</v>
      </c>
    </row>
    <row r="86" spans="1:15" ht="15" x14ac:dyDescent="0.2">
      <c r="A86" s="68"/>
      <c r="B86" s="69" t="s">
        <v>236</v>
      </c>
      <c r="C86" s="70" t="s">
        <v>108</v>
      </c>
      <c r="D86" s="105"/>
      <c r="E86" s="106"/>
      <c r="F86" s="70">
        <v>1</v>
      </c>
      <c r="G86" s="70">
        <v>2</v>
      </c>
      <c r="H86" s="70">
        <v>3</v>
      </c>
      <c r="I86" s="96">
        <v>4</v>
      </c>
      <c r="J86" s="94"/>
      <c r="K86" s="73"/>
      <c r="L86" s="73"/>
      <c r="M86" s="74"/>
      <c r="N86" s="75"/>
      <c r="O86" s="72"/>
    </row>
    <row r="87" spans="1:15" ht="15" x14ac:dyDescent="0.2">
      <c r="A87" s="33"/>
      <c r="B87" s="20" t="s">
        <v>55</v>
      </c>
      <c r="C87" s="7" t="s">
        <v>14</v>
      </c>
      <c r="D87" s="4"/>
      <c r="E87" s="4"/>
      <c r="F87" s="4"/>
      <c r="G87" s="4"/>
      <c r="H87" s="4"/>
      <c r="I87" s="53" t="s">
        <v>178</v>
      </c>
    </row>
    <row r="88" spans="1:15" ht="15" x14ac:dyDescent="0.2">
      <c r="A88" s="33"/>
      <c r="B88" s="17" t="s">
        <v>56</v>
      </c>
      <c r="C88" s="4" t="s">
        <v>14</v>
      </c>
      <c r="D88" s="4"/>
      <c r="E88" s="4"/>
      <c r="F88" s="4"/>
      <c r="G88" s="4"/>
      <c r="H88" s="4"/>
      <c r="I88" s="53" t="s">
        <v>178</v>
      </c>
    </row>
    <row r="89" spans="1:15" ht="15" x14ac:dyDescent="0.2">
      <c r="A89" s="33"/>
      <c r="B89" s="17" t="s">
        <v>34</v>
      </c>
      <c r="C89" s="4" t="s">
        <v>14</v>
      </c>
      <c r="D89" s="4"/>
      <c r="E89" s="4"/>
      <c r="F89" s="4"/>
      <c r="G89" s="4"/>
      <c r="H89" s="4"/>
      <c r="I89" s="53" t="s">
        <v>178</v>
      </c>
    </row>
    <row r="90" spans="1:15" ht="15" x14ac:dyDescent="0.2">
      <c r="A90" s="33"/>
      <c r="B90" s="17" t="s">
        <v>146</v>
      </c>
      <c r="C90" s="4" t="s">
        <v>14</v>
      </c>
      <c r="D90" s="4"/>
      <c r="E90" s="4"/>
      <c r="F90" s="4"/>
      <c r="G90" s="4"/>
      <c r="H90" s="4"/>
      <c r="I90" s="53" t="s">
        <v>178</v>
      </c>
    </row>
    <row r="91" spans="1:15" ht="15" x14ac:dyDescent="0.2">
      <c r="A91" s="33"/>
      <c r="B91" s="17" t="s">
        <v>57</v>
      </c>
      <c r="C91" s="4" t="s">
        <v>14</v>
      </c>
      <c r="D91" s="4"/>
      <c r="E91" s="4"/>
      <c r="F91" s="4"/>
      <c r="G91" s="4"/>
      <c r="H91" s="4"/>
      <c r="I91" s="53" t="s">
        <v>178</v>
      </c>
    </row>
    <row r="92" spans="1:15" ht="15" x14ac:dyDescent="0.2">
      <c r="A92" s="33"/>
      <c r="B92" s="17" t="s">
        <v>58</v>
      </c>
      <c r="C92" s="4" t="s">
        <v>14</v>
      </c>
      <c r="D92" s="4"/>
      <c r="E92" s="4"/>
      <c r="F92" s="4"/>
      <c r="G92" s="4"/>
      <c r="H92" s="4"/>
      <c r="I92" s="53" t="s">
        <v>178</v>
      </c>
    </row>
    <row r="93" spans="1:15" ht="15" x14ac:dyDescent="0.2">
      <c r="A93" s="33"/>
      <c r="B93" s="17" t="s">
        <v>59</v>
      </c>
      <c r="C93" s="4" t="s">
        <v>14</v>
      </c>
      <c r="D93" s="4"/>
      <c r="E93" s="4"/>
      <c r="F93" s="4"/>
      <c r="G93" s="4"/>
      <c r="H93" s="4"/>
      <c r="I93" s="53" t="s">
        <v>178</v>
      </c>
    </row>
    <row r="94" spans="1:15" ht="15" x14ac:dyDescent="0.2">
      <c r="A94" s="33"/>
      <c r="B94" s="17" t="s">
        <v>9</v>
      </c>
      <c r="C94" s="4" t="s">
        <v>14</v>
      </c>
      <c r="D94" s="4"/>
      <c r="E94" s="4"/>
      <c r="F94" s="4"/>
      <c r="G94" s="4"/>
      <c r="H94" s="4"/>
      <c r="I94" s="53" t="s">
        <v>178</v>
      </c>
    </row>
    <row r="95" spans="1:15" ht="15" x14ac:dyDescent="0.2">
      <c r="A95" s="33"/>
      <c r="B95" s="17" t="s">
        <v>111</v>
      </c>
      <c r="C95" s="4">
        <v>1</v>
      </c>
      <c r="D95" s="4"/>
      <c r="E95" s="4"/>
      <c r="F95" s="4"/>
      <c r="G95" s="4"/>
      <c r="H95" s="4"/>
      <c r="I95" s="53" t="s">
        <v>178</v>
      </c>
    </row>
    <row r="96" spans="1:15" ht="15" x14ac:dyDescent="0.2">
      <c r="A96" s="33"/>
      <c r="B96" s="17" t="s">
        <v>104</v>
      </c>
      <c r="C96" s="29" t="s">
        <v>14</v>
      </c>
      <c r="D96" s="4"/>
      <c r="E96" s="4"/>
      <c r="F96" s="4"/>
      <c r="G96" s="4"/>
      <c r="H96" s="4"/>
      <c r="I96" s="53" t="s">
        <v>178</v>
      </c>
    </row>
    <row r="97" spans="1:9" ht="15" x14ac:dyDescent="0.2">
      <c r="A97" s="33"/>
      <c r="B97" s="17" t="s">
        <v>112</v>
      </c>
      <c r="C97" s="29" t="s">
        <v>14</v>
      </c>
      <c r="D97" s="4"/>
      <c r="E97" s="27"/>
      <c r="F97" s="27"/>
      <c r="G97" s="27"/>
      <c r="H97" s="27"/>
      <c r="I97" s="53" t="s">
        <v>178</v>
      </c>
    </row>
    <row r="98" spans="1:9" ht="15" x14ac:dyDescent="0.2">
      <c r="A98" s="33"/>
      <c r="B98" s="26" t="s">
        <v>90</v>
      </c>
      <c r="C98" s="29" t="s">
        <v>14</v>
      </c>
      <c r="D98" s="4"/>
      <c r="E98" s="4"/>
      <c r="F98" s="4"/>
      <c r="G98" s="4"/>
      <c r="H98" s="4"/>
      <c r="I98" s="53" t="s">
        <v>178</v>
      </c>
    </row>
    <row r="99" spans="1:9" ht="15" x14ac:dyDescent="0.2">
      <c r="A99" s="33"/>
      <c r="B99" s="17" t="s">
        <v>113</v>
      </c>
      <c r="C99" s="29" t="s">
        <v>14</v>
      </c>
      <c r="D99" s="4"/>
      <c r="E99" s="4"/>
      <c r="F99" s="4"/>
      <c r="G99" s="4"/>
      <c r="H99" s="4"/>
      <c r="I99" s="53" t="s">
        <v>178</v>
      </c>
    </row>
    <row r="100" spans="1:9" ht="15" x14ac:dyDescent="0.2">
      <c r="A100" s="33"/>
      <c r="B100" s="17" t="s">
        <v>110</v>
      </c>
      <c r="C100" s="29" t="s">
        <v>14</v>
      </c>
      <c r="D100" s="4"/>
      <c r="E100" s="4"/>
      <c r="F100" s="4"/>
      <c r="G100" s="4"/>
      <c r="H100" s="4"/>
      <c r="I100" s="53" t="s">
        <v>178</v>
      </c>
    </row>
    <row r="101" spans="1:9" ht="15" x14ac:dyDescent="0.2">
      <c r="A101" s="33"/>
      <c r="B101" s="17" t="s">
        <v>79</v>
      </c>
      <c r="C101" s="29" t="s">
        <v>14</v>
      </c>
      <c r="D101" s="27"/>
      <c r="E101" s="27"/>
      <c r="F101" s="27"/>
      <c r="G101" s="27"/>
      <c r="H101" s="27"/>
      <c r="I101" s="53" t="s">
        <v>178</v>
      </c>
    </row>
    <row r="102" spans="1:9" ht="15" x14ac:dyDescent="0.2">
      <c r="A102" s="33"/>
      <c r="B102" s="26" t="s">
        <v>84</v>
      </c>
      <c r="C102" s="4">
        <v>1</v>
      </c>
      <c r="D102" s="27"/>
      <c r="E102" s="27"/>
      <c r="F102" s="27"/>
      <c r="G102" s="27"/>
      <c r="H102" s="27"/>
      <c r="I102" s="53" t="s">
        <v>178</v>
      </c>
    </row>
    <row r="103" spans="1:9" ht="15" x14ac:dyDescent="0.2">
      <c r="A103" s="33"/>
      <c r="B103" s="17" t="s">
        <v>116</v>
      </c>
      <c r="C103" s="29" t="s">
        <v>14</v>
      </c>
      <c r="D103" s="4"/>
      <c r="E103" s="27"/>
      <c r="F103" s="27"/>
      <c r="G103" s="27"/>
      <c r="H103" s="27"/>
      <c r="I103" s="53" t="s">
        <v>178</v>
      </c>
    </row>
  </sheetData>
  <mergeCells count="16">
    <mergeCell ref="J6:N6"/>
    <mergeCell ref="D52:E52"/>
    <mergeCell ref="D6:E6"/>
    <mergeCell ref="F6:I6"/>
    <mergeCell ref="D32:E32"/>
    <mergeCell ref="D20:E20"/>
    <mergeCell ref="D7:E7"/>
    <mergeCell ref="D77:E77"/>
    <mergeCell ref="M85:N85"/>
    <mergeCell ref="M76:N76"/>
    <mergeCell ref="O63:O68"/>
    <mergeCell ref="J44:N44"/>
    <mergeCell ref="D71:E71"/>
    <mergeCell ref="J70:N70"/>
    <mergeCell ref="D70:E70"/>
    <mergeCell ref="F70:I70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BC616-61FF-B948-B8EF-C137DC902B7B}">
  <dimension ref="A1:O103"/>
  <sheetViews>
    <sheetView zoomScale="140" zoomScaleNormal="140" workbookViewId="0">
      <selection activeCell="N3" sqref="N3"/>
    </sheetView>
  </sheetViews>
  <sheetFormatPr baseColWidth="10" defaultRowHeight="14" x14ac:dyDescent="0.2"/>
  <cols>
    <col min="1" max="1" width="5.83203125" style="2" customWidth="1"/>
    <col min="2" max="2" width="31.1640625" style="1" customWidth="1"/>
    <col min="3" max="3" width="9.33203125" style="1" customWidth="1"/>
    <col min="4" max="4" width="6.83203125" style="3" customWidth="1"/>
    <col min="5" max="5" width="11.1640625" style="3" customWidth="1"/>
    <col min="6" max="9" width="3" style="3" customWidth="1"/>
    <col min="10" max="10" width="9.33203125" style="3" customWidth="1"/>
    <col min="11" max="11" width="10" style="3" customWidth="1"/>
    <col min="12" max="12" width="10.5" style="3" customWidth="1"/>
    <col min="13" max="13" width="14.1640625" style="9" customWidth="1"/>
    <col min="14" max="14" width="9" style="8" customWidth="1"/>
    <col min="15" max="15" width="69.33203125" style="10" customWidth="1"/>
    <col min="16" max="16384" width="10.83203125" style="2"/>
  </cols>
  <sheetData>
    <row r="1" spans="1:15" ht="15" thickBot="1" x14ac:dyDescent="0.25"/>
    <row r="2" spans="1:15" ht="15" thickBot="1" x14ac:dyDescent="0.25">
      <c r="B2" s="5" t="s">
        <v>33</v>
      </c>
      <c r="C2" s="101">
        <v>12</v>
      </c>
      <c r="E2" s="108" t="s">
        <v>265</v>
      </c>
    </row>
    <row r="3" spans="1:15" ht="15" thickBot="1" x14ac:dyDescent="0.25">
      <c r="B3" s="5" t="s">
        <v>266</v>
      </c>
      <c r="C3" s="102">
        <v>6</v>
      </c>
      <c r="E3" s="110" t="s">
        <v>252</v>
      </c>
    </row>
    <row r="4" spans="1:15" x14ac:dyDescent="0.2">
      <c r="B4" s="5"/>
      <c r="C4" s="6"/>
      <c r="E4" s="110" t="s">
        <v>253</v>
      </c>
    </row>
    <row r="5" spans="1:15" ht="15" thickBot="1" x14ac:dyDescent="0.25">
      <c r="B5" s="5"/>
      <c r="C5" s="6"/>
      <c r="E5" s="110" t="s">
        <v>264</v>
      </c>
    </row>
    <row r="6" spans="1:15" s="11" customFormat="1" ht="17" customHeight="1" thickBot="1" x14ac:dyDescent="0.25">
      <c r="B6" s="99" t="s">
        <v>114</v>
      </c>
      <c r="C6" s="22"/>
      <c r="D6" s="140"/>
      <c r="E6" s="141"/>
      <c r="F6" s="141" t="s">
        <v>177</v>
      </c>
      <c r="G6" s="142"/>
      <c r="H6" s="142"/>
      <c r="I6" s="143"/>
      <c r="J6" s="135" t="s">
        <v>207</v>
      </c>
      <c r="K6" s="136"/>
      <c r="L6" s="136"/>
      <c r="M6" s="136"/>
      <c r="N6" s="137"/>
      <c r="O6" s="42" t="s">
        <v>109</v>
      </c>
    </row>
    <row r="7" spans="1:15" s="11" customFormat="1" ht="15" x14ac:dyDescent="0.2">
      <c r="A7" s="36"/>
      <c r="B7" s="80" t="s">
        <v>204</v>
      </c>
      <c r="C7" s="24"/>
      <c r="D7" s="138" t="s">
        <v>1</v>
      </c>
      <c r="E7" s="139"/>
      <c r="F7" s="40">
        <v>1</v>
      </c>
      <c r="G7" s="40">
        <v>2</v>
      </c>
      <c r="H7" s="40">
        <v>3</v>
      </c>
      <c r="I7" s="84">
        <v>4</v>
      </c>
      <c r="J7" s="83" t="s">
        <v>2</v>
      </c>
      <c r="K7" s="19" t="s">
        <v>115</v>
      </c>
      <c r="L7" s="19" t="s">
        <v>254</v>
      </c>
      <c r="M7" s="19" t="s">
        <v>106</v>
      </c>
      <c r="N7" s="48" t="s">
        <v>107</v>
      </c>
      <c r="O7" s="43"/>
    </row>
    <row r="8" spans="1:15" ht="15" x14ac:dyDescent="0.2">
      <c r="A8" s="33"/>
      <c r="B8" s="17" t="s">
        <v>187</v>
      </c>
      <c r="C8" s="4"/>
      <c r="D8" s="4">
        <f>Groups*4</f>
        <v>48</v>
      </c>
      <c r="E8" s="4" t="s">
        <v>28</v>
      </c>
      <c r="F8" s="4"/>
      <c r="G8" s="4" t="s">
        <v>178</v>
      </c>
      <c r="H8" s="4"/>
      <c r="I8" s="53"/>
      <c r="J8" s="79"/>
      <c r="K8" s="7"/>
      <c r="L8" s="7" t="s">
        <v>186</v>
      </c>
      <c r="M8" s="7"/>
      <c r="N8" s="49"/>
      <c r="O8" s="44" t="s">
        <v>201</v>
      </c>
    </row>
    <row r="9" spans="1:15" ht="15" x14ac:dyDescent="0.2">
      <c r="A9" s="33"/>
      <c r="B9" s="77" t="s">
        <v>188</v>
      </c>
      <c r="C9" s="4"/>
      <c r="D9" s="4">
        <f>Groups*4</f>
        <v>48</v>
      </c>
      <c r="E9" s="4" t="s">
        <v>28</v>
      </c>
      <c r="F9" s="4"/>
      <c r="G9" s="4" t="s">
        <v>178</v>
      </c>
      <c r="H9" s="4"/>
      <c r="I9" s="53"/>
      <c r="J9" s="79"/>
      <c r="K9" s="7"/>
      <c r="L9" s="7" t="s">
        <v>185</v>
      </c>
      <c r="M9" s="7"/>
      <c r="N9" s="49"/>
      <c r="O9" s="44" t="s">
        <v>189</v>
      </c>
    </row>
    <row r="10" spans="1:15" ht="15" x14ac:dyDescent="0.2">
      <c r="A10" s="33"/>
      <c r="B10" s="17" t="s">
        <v>102</v>
      </c>
      <c r="C10" s="4"/>
      <c r="D10" s="4">
        <f>Groups*6</f>
        <v>72</v>
      </c>
      <c r="E10" s="4" t="s">
        <v>27</v>
      </c>
      <c r="F10" s="4"/>
      <c r="G10" s="4"/>
      <c r="H10" s="4" t="s">
        <v>178</v>
      </c>
      <c r="I10" s="53"/>
      <c r="J10" s="16" t="s">
        <v>40</v>
      </c>
      <c r="K10" s="27" t="s">
        <v>66</v>
      </c>
      <c r="L10" s="27" t="s">
        <v>69</v>
      </c>
      <c r="M10" s="4"/>
      <c r="N10" s="51"/>
      <c r="O10" s="44" t="s">
        <v>268</v>
      </c>
    </row>
    <row r="11" spans="1:15" ht="15" x14ac:dyDescent="0.2">
      <c r="A11" s="33"/>
      <c r="B11" s="17" t="s">
        <v>202</v>
      </c>
      <c r="C11" s="4"/>
      <c r="D11" s="4">
        <f>Groups*1</f>
        <v>12</v>
      </c>
      <c r="E11" s="4" t="s">
        <v>29</v>
      </c>
      <c r="F11" s="4"/>
      <c r="G11" s="4"/>
      <c r="H11" s="4" t="s">
        <v>178</v>
      </c>
      <c r="I11" s="53"/>
      <c r="J11" s="16"/>
      <c r="K11" s="4"/>
      <c r="L11" s="14"/>
      <c r="M11" s="14" t="s">
        <v>125</v>
      </c>
      <c r="N11" s="58"/>
      <c r="O11" s="44" t="s">
        <v>135</v>
      </c>
    </row>
    <row r="12" spans="1:15" ht="15" x14ac:dyDescent="0.2">
      <c r="A12" s="33"/>
      <c r="B12" s="17" t="s">
        <v>118</v>
      </c>
      <c r="C12" s="4"/>
      <c r="D12" s="27">
        <v>1</v>
      </c>
      <c r="E12" s="27" t="s">
        <v>124</v>
      </c>
      <c r="F12" s="27"/>
      <c r="G12" s="27" t="s">
        <v>178</v>
      </c>
      <c r="H12" s="27" t="s">
        <v>178</v>
      </c>
      <c r="I12" s="51"/>
      <c r="J12" s="38"/>
      <c r="K12" s="27"/>
      <c r="L12" s="14" t="s">
        <v>45</v>
      </c>
      <c r="M12" s="14"/>
      <c r="N12" s="58"/>
      <c r="O12" s="44" t="s">
        <v>210</v>
      </c>
    </row>
    <row r="13" spans="1:15" ht="15" x14ac:dyDescent="0.2">
      <c r="A13" s="33"/>
      <c r="B13" s="17" t="s">
        <v>139</v>
      </c>
      <c r="C13" s="4"/>
      <c r="D13" s="4">
        <f>Groups*4</f>
        <v>48</v>
      </c>
      <c r="E13" s="4" t="s">
        <v>28</v>
      </c>
      <c r="F13" s="4"/>
      <c r="G13" s="4" t="s">
        <v>178</v>
      </c>
      <c r="H13" s="4"/>
      <c r="I13" s="53"/>
      <c r="J13" s="16"/>
      <c r="K13" s="4"/>
      <c r="L13" s="27" t="s">
        <v>96</v>
      </c>
      <c r="M13" s="4" t="s">
        <v>3</v>
      </c>
      <c r="N13" s="51" t="s">
        <v>97</v>
      </c>
      <c r="O13" s="44" t="s">
        <v>172</v>
      </c>
    </row>
    <row r="14" spans="1:15" ht="15" x14ac:dyDescent="0.2">
      <c r="A14" s="33"/>
      <c r="B14" s="17" t="s">
        <v>16</v>
      </c>
      <c r="C14" s="4"/>
      <c r="D14" s="4">
        <f>Groups*20</f>
        <v>240</v>
      </c>
      <c r="E14" s="4" t="s">
        <v>176</v>
      </c>
      <c r="F14" s="4" t="s">
        <v>178</v>
      </c>
      <c r="G14" s="4" t="s">
        <v>178</v>
      </c>
      <c r="H14" s="4" t="s">
        <v>178</v>
      </c>
      <c r="I14" s="53" t="s">
        <v>178</v>
      </c>
      <c r="J14" s="79"/>
      <c r="K14" s="7"/>
      <c r="L14" s="21" t="s">
        <v>50</v>
      </c>
      <c r="M14" s="46" t="s">
        <v>3</v>
      </c>
      <c r="N14" s="55" t="s">
        <v>150</v>
      </c>
      <c r="O14" s="44" t="s">
        <v>173</v>
      </c>
    </row>
    <row r="15" spans="1:15" ht="15" x14ac:dyDescent="0.2">
      <c r="A15" s="33"/>
      <c r="B15" s="17" t="s">
        <v>246</v>
      </c>
      <c r="C15" s="4"/>
      <c r="D15" s="4">
        <v>1</v>
      </c>
      <c r="E15" s="4" t="s">
        <v>29</v>
      </c>
      <c r="F15" s="4"/>
      <c r="G15" s="4"/>
      <c r="H15" s="4"/>
      <c r="I15" s="53" t="s">
        <v>178</v>
      </c>
      <c r="J15" s="79"/>
      <c r="K15" s="4"/>
      <c r="L15" s="13" t="s">
        <v>239</v>
      </c>
      <c r="M15" s="14" t="s">
        <v>3</v>
      </c>
      <c r="N15" s="55" t="s">
        <v>243</v>
      </c>
      <c r="O15" s="44" t="s">
        <v>244</v>
      </c>
    </row>
    <row r="16" spans="1:15" ht="15" x14ac:dyDescent="0.2">
      <c r="A16" s="33"/>
      <c r="B16" s="17" t="s">
        <v>247</v>
      </c>
      <c r="C16" s="4"/>
      <c r="D16" s="4">
        <v>1</v>
      </c>
      <c r="E16" s="4" t="s">
        <v>240</v>
      </c>
      <c r="F16" s="4"/>
      <c r="G16" s="4"/>
      <c r="H16" s="4"/>
      <c r="I16" s="53" t="s">
        <v>178</v>
      </c>
      <c r="J16" s="79"/>
      <c r="K16" s="4"/>
      <c r="L16" s="13" t="s">
        <v>241</v>
      </c>
      <c r="M16" s="14" t="s">
        <v>3</v>
      </c>
      <c r="N16" s="111" t="s">
        <v>242</v>
      </c>
      <c r="O16" s="44" t="s">
        <v>245</v>
      </c>
    </row>
    <row r="17" spans="1:15" ht="15" x14ac:dyDescent="0.2">
      <c r="A17" s="33"/>
      <c r="B17" s="17" t="s">
        <v>11</v>
      </c>
      <c r="C17" s="4"/>
      <c r="D17" s="4">
        <v>1</v>
      </c>
      <c r="E17" s="4" t="s">
        <v>29</v>
      </c>
      <c r="F17" s="4"/>
      <c r="G17" s="4"/>
      <c r="H17" s="4"/>
      <c r="I17" s="53" t="s">
        <v>178</v>
      </c>
      <c r="J17" s="16"/>
      <c r="K17" s="4"/>
      <c r="L17" s="8" t="s">
        <v>222</v>
      </c>
      <c r="M17" s="14" t="s">
        <v>125</v>
      </c>
      <c r="N17" s="58"/>
      <c r="O17" s="44"/>
    </row>
    <row r="18" spans="1:15" ht="15" x14ac:dyDescent="0.2">
      <c r="A18" s="33"/>
      <c r="B18" s="17" t="s">
        <v>119</v>
      </c>
      <c r="C18" s="4"/>
      <c r="D18" s="27">
        <v>1</v>
      </c>
      <c r="E18" s="27" t="s">
        <v>124</v>
      </c>
      <c r="F18" s="27"/>
      <c r="G18" s="27"/>
      <c r="H18" s="27"/>
      <c r="I18" s="51" t="s">
        <v>178</v>
      </c>
      <c r="J18" s="38"/>
      <c r="K18" s="27"/>
      <c r="L18" s="14" t="s">
        <v>46</v>
      </c>
      <c r="M18" s="14"/>
      <c r="N18" s="58"/>
      <c r="O18" s="44" t="s">
        <v>184</v>
      </c>
    </row>
    <row r="19" spans="1:15" s="11" customFormat="1" x14ac:dyDescent="0.2">
      <c r="A19" s="85"/>
      <c r="B19" s="86"/>
      <c r="C19" s="78"/>
      <c r="D19" s="78"/>
      <c r="E19" s="87"/>
      <c r="F19" s="78"/>
      <c r="G19" s="78"/>
      <c r="H19" s="78"/>
      <c r="I19" s="78"/>
      <c r="J19" s="78"/>
      <c r="K19" s="78"/>
      <c r="L19" s="78"/>
      <c r="M19" s="78"/>
      <c r="N19" s="88"/>
      <c r="O19" s="88"/>
    </row>
    <row r="20" spans="1:15" s="11" customFormat="1" ht="15" x14ac:dyDescent="0.2">
      <c r="A20" s="36"/>
      <c r="B20" s="80" t="s">
        <v>267</v>
      </c>
      <c r="C20" s="24"/>
      <c r="D20" s="138" t="s">
        <v>1</v>
      </c>
      <c r="E20" s="139"/>
      <c r="F20" s="40">
        <v>1</v>
      </c>
      <c r="G20" s="40">
        <v>2</v>
      </c>
      <c r="H20" s="40">
        <v>3</v>
      </c>
      <c r="I20" s="40">
        <v>4</v>
      </c>
      <c r="J20" s="47" t="s">
        <v>2</v>
      </c>
      <c r="K20" s="19" t="s">
        <v>115</v>
      </c>
      <c r="L20" s="19" t="s">
        <v>254</v>
      </c>
      <c r="M20" s="19" t="s">
        <v>106</v>
      </c>
      <c r="N20" s="48" t="s">
        <v>107</v>
      </c>
      <c r="O20" s="43"/>
    </row>
    <row r="21" spans="1:15" ht="15" x14ac:dyDescent="0.2">
      <c r="A21" s="33"/>
      <c r="B21" s="17" t="s">
        <v>180</v>
      </c>
      <c r="C21" s="4"/>
      <c r="D21" s="4">
        <f t="shared" ref="D21:D30" si="0">Stations*1</f>
        <v>6</v>
      </c>
      <c r="E21" s="16" t="s">
        <v>29</v>
      </c>
      <c r="F21" s="4" t="s">
        <v>178</v>
      </c>
      <c r="G21" s="4" t="s">
        <v>178</v>
      </c>
      <c r="H21" s="4" t="s">
        <v>178</v>
      </c>
      <c r="I21" s="53" t="s">
        <v>178</v>
      </c>
      <c r="J21" s="16"/>
      <c r="K21" s="4"/>
      <c r="L21" s="4" t="s">
        <v>44</v>
      </c>
      <c r="M21" s="4"/>
      <c r="N21" s="51"/>
      <c r="O21" s="44" t="s">
        <v>60</v>
      </c>
    </row>
    <row r="22" spans="1:15" ht="15" x14ac:dyDescent="0.2">
      <c r="A22" s="33"/>
      <c r="B22" s="17" t="s">
        <v>181</v>
      </c>
      <c r="C22" s="4"/>
      <c r="D22" s="4">
        <f t="shared" si="0"/>
        <v>6</v>
      </c>
      <c r="E22" s="16" t="s">
        <v>29</v>
      </c>
      <c r="F22" s="4"/>
      <c r="G22" s="4" t="s">
        <v>178</v>
      </c>
      <c r="H22" s="4"/>
      <c r="I22" s="53"/>
      <c r="J22" s="16"/>
      <c r="K22" s="4"/>
      <c r="L22" s="4" t="s">
        <v>44</v>
      </c>
      <c r="M22" s="4"/>
      <c r="N22" s="51"/>
      <c r="O22" s="44" t="s">
        <v>171</v>
      </c>
    </row>
    <row r="23" spans="1:15" ht="15" x14ac:dyDescent="0.2">
      <c r="A23" s="33"/>
      <c r="B23" s="17" t="s">
        <v>13</v>
      </c>
      <c r="C23" s="4"/>
      <c r="D23" s="4">
        <f t="shared" si="0"/>
        <v>6</v>
      </c>
      <c r="E23" s="4" t="s">
        <v>29</v>
      </c>
      <c r="F23" s="4"/>
      <c r="G23" s="4" t="s">
        <v>178</v>
      </c>
      <c r="H23" s="4" t="s">
        <v>178</v>
      </c>
      <c r="I23" s="53"/>
      <c r="J23" s="16"/>
      <c r="K23" s="4"/>
      <c r="L23" s="4" t="s">
        <v>70</v>
      </c>
      <c r="M23" s="27"/>
      <c r="N23" s="51"/>
      <c r="O23" s="44" t="s">
        <v>168</v>
      </c>
    </row>
    <row r="24" spans="1:15" ht="15" x14ac:dyDescent="0.2">
      <c r="A24" s="33"/>
      <c r="B24" s="17" t="s">
        <v>15</v>
      </c>
      <c r="C24" s="4"/>
      <c r="D24" s="4">
        <f t="shared" si="0"/>
        <v>6</v>
      </c>
      <c r="E24" s="4" t="s">
        <v>29</v>
      </c>
      <c r="F24" s="4"/>
      <c r="G24" s="4" t="s">
        <v>178</v>
      </c>
      <c r="H24" s="4" t="s">
        <v>178</v>
      </c>
      <c r="I24" s="53"/>
      <c r="J24" s="16" t="s">
        <v>92</v>
      </c>
      <c r="K24" s="4" t="s">
        <v>61</v>
      </c>
      <c r="L24" s="4" t="s">
        <v>35</v>
      </c>
      <c r="M24" s="4"/>
      <c r="N24" s="51"/>
      <c r="O24" s="44" t="s">
        <v>169</v>
      </c>
    </row>
    <row r="25" spans="1:15" ht="15" x14ac:dyDescent="0.2">
      <c r="A25" s="33"/>
      <c r="B25" s="17" t="s">
        <v>20</v>
      </c>
      <c r="C25" s="4"/>
      <c r="D25" s="4">
        <f t="shared" si="0"/>
        <v>6</v>
      </c>
      <c r="E25" s="62" t="s">
        <v>29</v>
      </c>
      <c r="F25" s="4"/>
      <c r="G25" s="4" t="s">
        <v>178</v>
      </c>
      <c r="H25" s="4" t="s">
        <v>178</v>
      </c>
      <c r="I25" s="53" t="s">
        <v>178</v>
      </c>
      <c r="J25" s="16"/>
      <c r="K25" s="4"/>
      <c r="L25" s="13" t="s">
        <v>219</v>
      </c>
      <c r="M25" s="14" t="s">
        <v>125</v>
      </c>
      <c r="N25" s="58"/>
      <c r="O25" s="44" t="s">
        <v>218</v>
      </c>
    </row>
    <row r="26" spans="1:15" ht="15" x14ac:dyDescent="0.2">
      <c r="A26" s="33"/>
      <c r="B26" s="17" t="s">
        <v>221</v>
      </c>
      <c r="C26" s="4"/>
      <c r="D26" s="4">
        <f t="shared" si="0"/>
        <v>6</v>
      </c>
      <c r="E26" s="62" t="s">
        <v>29</v>
      </c>
      <c r="F26" s="4"/>
      <c r="G26" s="4" t="s">
        <v>178</v>
      </c>
      <c r="H26" s="4" t="s">
        <v>178</v>
      </c>
      <c r="I26" s="53" t="s">
        <v>178</v>
      </c>
      <c r="J26" s="16"/>
      <c r="K26" s="4"/>
      <c r="L26" s="13" t="s">
        <v>220</v>
      </c>
      <c r="M26" s="14" t="s">
        <v>125</v>
      </c>
      <c r="N26" s="58"/>
      <c r="O26" s="44" t="s">
        <v>137</v>
      </c>
    </row>
    <row r="27" spans="1:15" ht="15" x14ac:dyDescent="0.2">
      <c r="A27" s="33"/>
      <c r="B27" s="17" t="s">
        <v>122</v>
      </c>
      <c r="C27" s="4"/>
      <c r="D27" s="4">
        <f t="shared" si="0"/>
        <v>6</v>
      </c>
      <c r="E27" s="63" t="s">
        <v>123</v>
      </c>
      <c r="F27" s="27"/>
      <c r="G27" s="27" t="s">
        <v>178</v>
      </c>
      <c r="H27" s="27" t="s">
        <v>178</v>
      </c>
      <c r="I27" s="51" t="s">
        <v>178</v>
      </c>
      <c r="J27" s="38"/>
      <c r="K27" s="13" t="s">
        <v>152</v>
      </c>
      <c r="L27" s="14" t="s">
        <v>51</v>
      </c>
      <c r="M27" s="28"/>
      <c r="N27" s="58"/>
      <c r="O27" s="44" t="s">
        <v>151</v>
      </c>
    </row>
    <row r="28" spans="1:15" ht="15" x14ac:dyDescent="0.2">
      <c r="A28" s="33"/>
      <c r="B28" s="17" t="s">
        <v>121</v>
      </c>
      <c r="C28" s="4"/>
      <c r="D28" s="4">
        <f t="shared" si="0"/>
        <v>6</v>
      </c>
      <c r="E28" s="62" t="s">
        <v>123</v>
      </c>
      <c r="F28" s="4"/>
      <c r="G28" s="4" t="s">
        <v>178</v>
      </c>
      <c r="H28" s="4" t="s">
        <v>178</v>
      </c>
      <c r="I28" s="53"/>
      <c r="J28" s="82" t="s">
        <v>155</v>
      </c>
      <c r="K28" s="13" t="s">
        <v>153</v>
      </c>
      <c r="L28" s="14" t="s">
        <v>52</v>
      </c>
      <c r="M28" s="28"/>
      <c r="N28" s="58"/>
      <c r="O28" s="44" t="s">
        <v>151</v>
      </c>
    </row>
    <row r="29" spans="1:15" ht="15" x14ac:dyDescent="0.2">
      <c r="A29" s="33"/>
      <c r="B29" s="17" t="s">
        <v>120</v>
      </c>
      <c r="C29" s="4"/>
      <c r="D29" s="4">
        <f t="shared" si="0"/>
        <v>6</v>
      </c>
      <c r="E29" s="62" t="s">
        <v>123</v>
      </c>
      <c r="F29" s="4"/>
      <c r="G29" s="4" t="s">
        <v>178</v>
      </c>
      <c r="H29" s="4"/>
      <c r="I29" s="53"/>
      <c r="J29" s="16" t="s">
        <v>156</v>
      </c>
      <c r="K29" s="13" t="s">
        <v>154</v>
      </c>
      <c r="L29" s="14" t="s">
        <v>53</v>
      </c>
      <c r="M29" s="28"/>
      <c r="N29" s="58"/>
      <c r="O29" s="44" t="s">
        <v>151</v>
      </c>
    </row>
    <row r="30" spans="1:15" ht="15" x14ac:dyDescent="0.2">
      <c r="A30" s="33"/>
      <c r="B30" s="17" t="s">
        <v>128</v>
      </c>
      <c r="C30" s="4"/>
      <c r="D30" s="4">
        <f t="shared" si="0"/>
        <v>6</v>
      </c>
      <c r="E30" s="62" t="s">
        <v>203</v>
      </c>
      <c r="F30" s="4" t="s">
        <v>178</v>
      </c>
      <c r="G30" s="4" t="s">
        <v>178</v>
      </c>
      <c r="H30" s="4" t="s">
        <v>178</v>
      </c>
      <c r="I30" s="53" t="s">
        <v>178</v>
      </c>
      <c r="J30" s="16"/>
      <c r="K30" s="4"/>
      <c r="L30" s="13" t="s">
        <v>223</v>
      </c>
      <c r="M30" s="14" t="s">
        <v>125</v>
      </c>
      <c r="N30" s="58"/>
      <c r="O30" s="44" t="s">
        <v>136</v>
      </c>
    </row>
    <row r="31" spans="1:15" s="11" customFormat="1" x14ac:dyDescent="0.2">
      <c r="A31" s="85"/>
      <c r="B31" s="86"/>
      <c r="C31" s="78"/>
      <c r="D31" s="78"/>
      <c r="E31" s="87"/>
      <c r="F31" s="78"/>
      <c r="G31" s="78"/>
      <c r="H31" s="78"/>
      <c r="I31" s="78"/>
      <c r="J31" s="78"/>
      <c r="K31" s="78"/>
      <c r="L31" s="78"/>
      <c r="M31" s="78"/>
      <c r="N31" s="88"/>
      <c r="O31" s="88"/>
    </row>
    <row r="32" spans="1:15" s="11" customFormat="1" ht="15" x14ac:dyDescent="0.2">
      <c r="A32" s="36"/>
      <c r="B32" s="23" t="s">
        <v>234</v>
      </c>
      <c r="C32" s="24" t="s">
        <v>108</v>
      </c>
      <c r="D32" s="138" t="s">
        <v>1</v>
      </c>
      <c r="E32" s="139"/>
      <c r="F32" s="40">
        <v>1</v>
      </c>
      <c r="G32" s="40">
        <v>2</v>
      </c>
      <c r="H32" s="40">
        <v>3</v>
      </c>
      <c r="I32" s="98">
        <v>4</v>
      </c>
      <c r="J32" s="83" t="s">
        <v>2</v>
      </c>
      <c r="K32" s="19" t="s">
        <v>115</v>
      </c>
      <c r="L32" s="19" t="s">
        <v>254</v>
      </c>
      <c r="M32" s="19" t="s">
        <v>106</v>
      </c>
      <c r="N32" s="48" t="s">
        <v>107</v>
      </c>
      <c r="O32" s="43"/>
    </row>
    <row r="33" spans="1:15" ht="15" x14ac:dyDescent="0.2">
      <c r="A33" s="33"/>
      <c r="B33" s="17" t="s">
        <v>54</v>
      </c>
      <c r="C33" s="4">
        <v>2</v>
      </c>
      <c r="D33" s="4">
        <f>Groups*C33</f>
        <v>24</v>
      </c>
      <c r="E33" s="4" t="s">
        <v>29</v>
      </c>
      <c r="F33" s="4" t="s">
        <v>178</v>
      </c>
      <c r="G33" s="4"/>
      <c r="H33" s="4"/>
      <c r="I33" s="53"/>
      <c r="J33" s="16"/>
      <c r="K33" s="4"/>
      <c r="L33" s="8" t="s">
        <v>227</v>
      </c>
      <c r="M33" s="14" t="s">
        <v>125</v>
      </c>
      <c r="N33" s="58"/>
      <c r="O33" s="44" t="s">
        <v>228</v>
      </c>
    </row>
    <row r="34" spans="1:15" ht="15" x14ac:dyDescent="0.2">
      <c r="A34" s="33"/>
      <c r="B34" s="17" t="s">
        <v>190</v>
      </c>
      <c r="C34" s="4">
        <v>1</v>
      </c>
      <c r="D34" s="4">
        <f>Groups*C34</f>
        <v>12</v>
      </c>
      <c r="E34" s="4" t="s">
        <v>29</v>
      </c>
      <c r="F34" s="4" t="s">
        <v>178</v>
      </c>
      <c r="G34" s="4" t="s">
        <v>178</v>
      </c>
      <c r="H34" s="4"/>
      <c r="I34" s="53"/>
      <c r="J34" s="16"/>
      <c r="K34" s="4"/>
      <c r="L34" s="4" t="s">
        <v>36</v>
      </c>
      <c r="M34" s="4"/>
      <c r="N34" s="51"/>
      <c r="O34" s="44" t="s">
        <v>205</v>
      </c>
    </row>
    <row r="35" spans="1:15" ht="15" x14ac:dyDescent="0.2">
      <c r="A35" s="33"/>
      <c r="B35" s="17" t="s">
        <v>141</v>
      </c>
      <c r="C35" s="4">
        <v>2</v>
      </c>
      <c r="D35" s="4">
        <f>Groups*C35</f>
        <v>24</v>
      </c>
      <c r="E35" s="4" t="s">
        <v>29</v>
      </c>
      <c r="F35" s="4" t="s">
        <v>178</v>
      </c>
      <c r="G35" s="4"/>
      <c r="H35" s="4"/>
      <c r="I35" s="53"/>
      <c r="J35" s="81"/>
      <c r="K35" s="12"/>
      <c r="L35" s="12" t="s">
        <v>4</v>
      </c>
      <c r="M35" s="12"/>
      <c r="N35" s="54"/>
      <c r="O35" s="44" t="s">
        <v>140</v>
      </c>
    </row>
    <row r="36" spans="1:15" ht="15" x14ac:dyDescent="0.2">
      <c r="A36" s="33"/>
      <c r="B36" s="17" t="s">
        <v>18</v>
      </c>
      <c r="C36" s="4">
        <v>4</v>
      </c>
      <c r="D36" s="4">
        <f t="shared" ref="D36" si="1">Groups*C36</f>
        <v>48</v>
      </c>
      <c r="E36" s="4" t="s">
        <v>29</v>
      </c>
      <c r="F36" s="4"/>
      <c r="G36" s="4" t="s">
        <v>178</v>
      </c>
      <c r="H36" s="4"/>
      <c r="I36" s="53"/>
      <c r="J36" s="16"/>
      <c r="K36" s="4"/>
      <c r="L36" s="27" t="s">
        <v>93</v>
      </c>
      <c r="M36" s="4" t="s">
        <v>3</v>
      </c>
      <c r="N36" s="53" t="s">
        <v>37</v>
      </c>
      <c r="O36" s="44" t="s">
        <v>144</v>
      </c>
    </row>
    <row r="37" spans="1:15" ht="15" x14ac:dyDescent="0.2">
      <c r="A37" s="33"/>
      <c r="B37" s="17" t="s">
        <v>17</v>
      </c>
      <c r="C37" s="4">
        <v>1</v>
      </c>
      <c r="D37" s="4">
        <f>Groups*C37</f>
        <v>12</v>
      </c>
      <c r="E37" s="4" t="s">
        <v>29</v>
      </c>
      <c r="F37" s="4" t="s">
        <v>178</v>
      </c>
      <c r="G37" s="4" t="s">
        <v>178</v>
      </c>
      <c r="H37" s="4" t="s">
        <v>178</v>
      </c>
      <c r="I37" s="53" t="s">
        <v>178</v>
      </c>
      <c r="J37" s="16" t="s">
        <v>165</v>
      </c>
      <c r="K37" s="27" t="s">
        <v>164</v>
      </c>
      <c r="L37" s="27" t="s">
        <v>94</v>
      </c>
      <c r="M37" s="4" t="s">
        <v>3</v>
      </c>
      <c r="N37" s="53" t="s">
        <v>38</v>
      </c>
      <c r="O37" s="44" t="s">
        <v>145</v>
      </c>
    </row>
    <row r="38" spans="1:15" ht="15" x14ac:dyDescent="0.2">
      <c r="A38" s="33"/>
      <c r="B38" s="17" t="s">
        <v>183</v>
      </c>
      <c r="C38" s="4">
        <v>1</v>
      </c>
      <c r="D38" s="4">
        <f>Groups*C38</f>
        <v>12</v>
      </c>
      <c r="E38" s="4" t="s">
        <v>29</v>
      </c>
      <c r="F38" s="4"/>
      <c r="G38" s="4"/>
      <c r="H38" s="4" t="s">
        <v>178</v>
      </c>
      <c r="I38" s="53" t="s">
        <v>178</v>
      </c>
      <c r="J38" s="16" t="s">
        <v>166</v>
      </c>
      <c r="K38" s="3" t="s">
        <v>159</v>
      </c>
      <c r="L38" s="27" t="s">
        <v>95</v>
      </c>
      <c r="M38" s="4" t="s">
        <v>3</v>
      </c>
      <c r="N38" s="53" t="s">
        <v>7</v>
      </c>
      <c r="O38" s="44" t="s">
        <v>182</v>
      </c>
    </row>
    <row r="39" spans="1:15" ht="15" x14ac:dyDescent="0.2">
      <c r="A39" s="33"/>
      <c r="B39" s="17" t="s">
        <v>19</v>
      </c>
      <c r="C39" s="4">
        <v>18</v>
      </c>
      <c r="D39" s="4">
        <f t="shared" ref="D39:D48" si="2">Groups*C39</f>
        <v>216</v>
      </c>
      <c r="E39" s="4" t="s">
        <v>32</v>
      </c>
      <c r="F39" s="4" t="s">
        <v>178</v>
      </c>
      <c r="G39" s="4" t="s">
        <v>178</v>
      </c>
      <c r="H39" s="4" t="s">
        <v>178</v>
      </c>
      <c r="I39" s="53"/>
      <c r="J39" s="16" t="s">
        <v>158</v>
      </c>
      <c r="K39" s="33" t="s">
        <v>162</v>
      </c>
      <c r="L39" s="4" t="s">
        <v>174</v>
      </c>
      <c r="M39" s="28" t="s">
        <v>3</v>
      </c>
      <c r="N39" s="56" t="s">
        <v>47</v>
      </c>
      <c r="O39" s="44" t="s">
        <v>163</v>
      </c>
    </row>
    <row r="40" spans="1:15" ht="15" x14ac:dyDescent="0.2">
      <c r="A40" s="33"/>
      <c r="B40" s="17" t="s">
        <v>24</v>
      </c>
      <c r="C40" s="4">
        <v>6</v>
      </c>
      <c r="D40" s="4">
        <f t="shared" si="2"/>
        <v>72</v>
      </c>
      <c r="E40" s="27" t="s">
        <v>32</v>
      </c>
      <c r="F40" s="27"/>
      <c r="G40" s="27"/>
      <c r="H40" s="27" t="s">
        <v>178</v>
      </c>
      <c r="I40" s="51"/>
      <c r="J40" s="38" t="s">
        <v>157</v>
      </c>
      <c r="K40" s="13" t="s">
        <v>160</v>
      </c>
      <c r="L40" s="8" t="s">
        <v>175</v>
      </c>
      <c r="M40" s="28" t="s">
        <v>3</v>
      </c>
      <c r="N40" s="57" t="s">
        <v>48</v>
      </c>
      <c r="O40" s="44" t="s">
        <v>161</v>
      </c>
    </row>
    <row r="41" spans="1:15" ht="15" x14ac:dyDescent="0.2">
      <c r="A41" s="33"/>
      <c r="B41" s="17" t="s">
        <v>147</v>
      </c>
      <c r="C41" s="4">
        <v>1</v>
      </c>
      <c r="D41" s="4">
        <f t="shared" si="2"/>
        <v>12</v>
      </c>
      <c r="E41" s="4" t="s">
        <v>29</v>
      </c>
      <c r="G41" s="4" t="s">
        <v>178</v>
      </c>
      <c r="H41" s="4" t="s">
        <v>178</v>
      </c>
      <c r="I41" s="53" t="s">
        <v>178</v>
      </c>
      <c r="J41" s="38" t="s">
        <v>71</v>
      </c>
      <c r="K41" s="27" t="s">
        <v>62</v>
      </c>
      <c r="L41" s="27" t="s">
        <v>74</v>
      </c>
      <c r="M41" s="4"/>
      <c r="N41" s="51"/>
      <c r="O41" s="44" t="s">
        <v>77</v>
      </c>
    </row>
    <row r="42" spans="1:15" ht="15" x14ac:dyDescent="0.2">
      <c r="A42" s="33"/>
      <c r="B42" s="17" t="s">
        <v>148</v>
      </c>
      <c r="C42" s="4">
        <v>1</v>
      </c>
      <c r="D42" s="4">
        <f t="shared" si="2"/>
        <v>12</v>
      </c>
      <c r="E42" s="4" t="s">
        <v>29</v>
      </c>
      <c r="F42" s="4"/>
      <c r="G42" s="4" t="s">
        <v>178</v>
      </c>
      <c r="H42" s="4" t="s">
        <v>178</v>
      </c>
      <c r="I42" s="53"/>
      <c r="J42" s="16" t="s">
        <v>72</v>
      </c>
      <c r="K42" s="27" t="s">
        <v>63</v>
      </c>
      <c r="L42" s="27" t="s">
        <v>75</v>
      </c>
      <c r="M42" s="4"/>
      <c r="N42" s="51"/>
      <c r="O42" s="44" t="s">
        <v>77</v>
      </c>
    </row>
    <row r="43" spans="1:15" ht="15" x14ac:dyDescent="0.2">
      <c r="A43" s="33"/>
      <c r="B43" s="17" t="s">
        <v>149</v>
      </c>
      <c r="C43" s="4">
        <v>1</v>
      </c>
      <c r="D43" s="4">
        <f t="shared" si="2"/>
        <v>12</v>
      </c>
      <c r="E43" s="4" t="s">
        <v>29</v>
      </c>
      <c r="F43" s="4"/>
      <c r="G43" s="4" t="s">
        <v>178</v>
      </c>
      <c r="H43" s="4"/>
      <c r="I43" s="53"/>
      <c r="J43" s="16" t="s">
        <v>73</v>
      </c>
      <c r="K43" s="27" t="s">
        <v>64</v>
      </c>
      <c r="L43" s="27" t="s">
        <v>76</v>
      </c>
      <c r="M43" s="4"/>
      <c r="N43" s="51"/>
      <c r="O43" s="44" t="s">
        <v>77</v>
      </c>
    </row>
    <row r="44" spans="1:15" s="11" customFormat="1" ht="15" customHeight="1" x14ac:dyDescent="0.2">
      <c r="A44" s="34"/>
      <c r="B44" s="17" t="s">
        <v>143</v>
      </c>
      <c r="C44" s="4">
        <v>1</v>
      </c>
      <c r="D44" s="4">
        <f t="shared" si="2"/>
        <v>12</v>
      </c>
      <c r="E44" s="16" t="s">
        <v>29</v>
      </c>
      <c r="F44" s="4"/>
      <c r="G44" s="4"/>
      <c r="H44" s="4"/>
      <c r="I44" s="53" t="s">
        <v>178</v>
      </c>
      <c r="J44" s="126" t="s">
        <v>200</v>
      </c>
      <c r="K44" s="126"/>
      <c r="L44" s="126"/>
      <c r="M44" s="126"/>
      <c r="N44" s="127"/>
      <c r="O44" s="44"/>
    </row>
    <row r="45" spans="1:15" ht="15" x14ac:dyDescent="0.2">
      <c r="A45" s="33"/>
      <c r="B45" s="17" t="s">
        <v>206</v>
      </c>
      <c r="C45" s="4">
        <v>2</v>
      </c>
      <c r="D45" s="4">
        <f t="shared" si="2"/>
        <v>24</v>
      </c>
      <c r="E45" s="4" t="s">
        <v>29</v>
      </c>
      <c r="F45" s="4" t="s">
        <v>178</v>
      </c>
      <c r="G45" s="4" t="s">
        <v>178</v>
      </c>
      <c r="H45" s="4" t="s">
        <v>178</v>
      </c>
      <c r="I45" s="53" t="s">
        <v>178</v>
      </c>
      <c r="J45" s="50"/>
      <c r="K45" s="4"/>
      <c r="L45" s="4"/>
      <c r="M45" s="14" t="s">
        <v>125</v>
      </c>
      <c r="N45" s="58"/>
      <c r="O45" s="44" t="s">
        <v>269</v>
      </c>
    </row>
    <row r="46" spans="1:15" ht="15" x14ac:dyDescent="0.2">
      <c r="A46" s="33"/>
      <c r="B46" s="17" t="s">
        <v>131</v>
      </c>
      <c r="C46" s="4">
        <v>1</v>
      </c>
      <c r="D46" s="4">
        <f t="shared" si="2"/>
        <v>12</v>
      </c>
      <c r="E46" s="4" t="s">
        <v>29</v>
      </c>
      <c r="F46" s="4" t="s">
        <v>178</v>
      </c>
      <c r="G46" s="4"/>
      <c r="H46" s="4"/>
      <c r="I46" s="53"/>
      <c r="J46" s="50"/>
      <c r="K46" s="4"/>
      <c r="L46" s="14"/>
      <c r="M46" s="14" t="s">
        <v>125</v>
      </c>
      <c r="N46" s="58"/>
      <c r="O46" s="44" t="s">
        <v>133</v>
      </c>
    </row>
    <row r="47" spans="1:15" ht="15" x14ac:dyDescent="0.2">
      <c r="A47" s="33"/>
      <c r="B47" s="17" t="s">
        <v>130</v>
      </c>
      <c r="C47" s="4">
        <v>1</v>
      </c>
      <c r="D47" s="4">
        <f t="shared" si="2"/>
        <v>12</v>
      </c>
      <c r="E47" s="4" t="s">
        <v>29</v>
      </c>
      <c r="F47" s="4" t="s">
        <v>178</v>
      </c>
      <c r="G47" s="4"/>
      <c r="H47" s="4"/>
      <c r="I47" s="53"/>
      <c r="J47" s="50"/>
      <c r="K47" s="4"/>
      <c r="L47" s="4"/>
      <c r="M47" s="14" t="s">
        <v>125</v>
      </c>
      <c r="N47" s="58"/>
      <c r="O47" s="44" t="s">
        <v>133</v>
      </c>
    </row>
    <row r="48" spans="1:15" ht="15" x14ac:dyDescent="0.2">
      <c r="A48" s="33"/>
      <c r="B48" s="17" t="s">
        <v>12</v>
      </c>
      <c r="C48" s="4">
        <v>1</v>
      </c>
      <c r="D48" s="4">
        <f t="shared" si="2"/>
        <v>12</v>
      </c>
      <c r="E48" s="4" t="s">
        <v>123</v>
      </c>
      <c r="F48" s="4" t="s">
        <v>178</v>
      </c>
      <c r="G48" s="4"/>
      <c r="H48" s="4"/>
      <c r="I48" s="53"/>
      <c r="J48" s="50"/>
      <c r="K48" s="4"/>
      <c r="L48" s="13" t="s">
        <v>224</v>
      </c>
      <c r="M48" s="14" t="s">
        <v>125</v>
      </c>
      <c r="N48" s="58"/>
      <c r="O48" s="44" t="s">
        <v>132</v>
      </c>
    </row>
    <row r="49" spans="1:15" ht="15" x14ac:dyDescent="0.2">
      <c r="A49" s="33"/>
      <c r="B49" s="17" t="s">
        <v>127</v>
      </c>
      <c r="C49" s="4" t="s">
        <v>78</v>
      </c>
      <c r="D49" s="4">
        <v>1</v>
      </c>
      <c r="E49" s="4" t="s">
        <v>126</v>
      </c>
      <c r="F49" s="4" t="s">
        <v>178</v>
      </c>
      <c r="G49" s="4"/>
      <c r="H49" s="4"/>
      <c r="I49" s="53"/>
      <c r="J49" s="50"/>
      <c r="K49" s="4"/>
      <c r="L49" s="13" t="s">
        <v>226</v>
      </c>
      <c r="M49" s="14" t="s">
        <v>125</v>
      </c>
      <c r="N49" s="58"/>
      <c r="O49" s="44" t="s">
        <v>138</v>
      </c>
    </row>
    <row r="50" spans="1:15" ht="15" x14ac:dyDescent="0.2">
      <c r="A50" s="33"/>
      <c r="B50" s="17" t="s">
        <v>191</v>
      </c>
      <c r="C50" s="4">
        <v>1</v>
      </c>
      <c r="D50" s="4">
        <f>Groups*C50</f>
        <v>12</v>
      </c>
      <c r="E50" s="4" t="s">
        <v>29</v>
      </c>
      <c r="F50" s="4" t="s">
        <v>178</v>
      </c>
      <c r="G50" s="4" t="s">
        <v>178</v>
      </c>
      <c r="H50" s="4" t="s">
        <v>178</v>
      </c>
      <c r="I50" s="53" t="s">
        <v>178</v>
      </c>
      <c r="J50" s="50"/>
      <c r="K50" s="4"/>
      <c r="L50" s="13" t="s">
        <v>225</v>
      </c>
      <c r="M50" s="14" t="s">
        <v>125</v>
      </c>
      <c r="N50" s="58"/>
      <c r="O50" s="44" t="s">
        <v>134</v>
      </c>
    </row>
    <row r="51" spans="1:15" x14ac:dyDescent="0.2">
      <c r="C51" s="37"/>
    </row>
    <row r="52" spans="1:15" ht="15" x14ac:dyDescent="0.2">
      <c r="A52" s="35"/>
      <c r="B52" s="18" t="s">
        <v>235</v>
      </c>
      <c r="C52" s="24" t="s">
        <v>108</v>
      </c>
      <c r="D52" s="138" t="s">
        <v>1</v>
      </c>
      <c r="E52" s="139"/>
      <c r="F52" s="61"/>
      <c r="G52" s="61"/>
      <c r="H52" s="61"/>
      <c r="I52" s="61"/>
      <c r="J52" s="47" t="s">
        <v>2</v>
      </c>
      <c r="K52" s="19" t="s">
        <v>115</v>
      </c>
      <c r="L52" s="19" t="s">
        <v>254</v>
      </c>
      <c r="M52" s="19" t="s">
        <v>106</v>
      </c>
      <c r="N52" s="48" t="s">
        <v>107</v>
      </c>
      <c r="O52" s="45"/>
    </row>
    <row r="53" spans="1:15" ht="15" x14ac:dyDescent="0.2">
      <c r="A53" s="33"/>
      <c r="B53" s="17" t="s">
        <v>179</v>
      </c>
      <c r="C53" s="4">
        <v>100</v>
      </c>
      <c r="D53" s="27">
        <f>Groups*C53</f>
        <v>1200</v>
      </c>
      <c r="E53" s="27" t="s">
        <v>0</v>
      </c>
      <c r="F53" s="27" t="s">
        <v>178</v>
      </c>
      <c r="G53" s="27" t="s">
        <v>178</v>
      </c>
      <c r="H53" s="27" t="s">
        <v>178</v>
      </c>
      <c r="I53" s="51" t="s">
        <v>178</v>
      </c>
      <c r="J53" s="52"/>
      <c r="K53" s="27"/>
      <c r="L53" s="13" t="s">
        <v>98</v>
      </c>
      <c r="M53" s="4"/>
      <c r="N53" s="58"/>
      <c r="O53" s="44" t="s">
        <v>270</v>
      </c>
    </row>
    <row r="54" spans="1:15" ht="15" x14ac:dyDescent="0.2">
      <c r="A54" s="33"/>
      <c r="B54" s="17" t="s">
        <v>22</v>
      </c>
      <c r="C54" s="4">
        <v>800</v>
      </c>
      <c r="D54" s="27">
        <f>Groups*C54</f>
        <v>9600</v>
      </c>
      <c r="E54" s="27" t="s">
        <v>237</v>
      </c>
      <c r="F54" s="27"/>
      <c r="G54" s="27" t="s">
        <v>178</v>
      </c>
      <c r="H54" s="27"/>
      <c r="I54" s="51"/>
      <c r="J54" s="52"/>
      <c r="K54" s="27"/>
      <c r="L54" s="4" t="s">
        <v>5</v>
      </c>
      <c r="M54" s="4"/>
      <c r="N54" s="58"/>
      <c r="O54" s="118" t="s">
        <v>271</v>
      </c>
    </row>
    <row r="55" spans="1:15" ht="15" x14ac:dyDescent="0.2">
      <c r="A55" s="33"/>
      <c r="B55" s="17" t="s">
        <v>23</v>
      </c>
      <c r="C55" s="4">
        <v>4</v>
      </c>
      <c r="D55" s="27">
        <f t="shared" ref="D55:D63" si="3">Groups*C55</f>
        <v>48</v>
      </c>
      <c r="E55" s="27" t="s">
        <v>103</v>
      </c>
      <c r="F55" s="27"/>
      <c r="G55" s="27" t="s">
        <v>178</v>
      </c>
      <c r="H55" s="27"/>
      <c r="I55" s="51"/>
      <c r="J55" s="38"/>
      <c r="K55" s="27"/>
      <c r="L55" s="13" t="s">
        <v>99</v>
      </c>
      <c r="M55" s="14" t="s">
        <v>43</v>
      </c>
      <c r="N55" s="59">
        <v>69504</v>
      </c>
      <c r="O55" s="118" t="s">
        <v>199</v>
      </c>
    </row>
    <row r="56" spans="1:15" ht="15" x14ac:dyDescent="0.2">
      <c r="A56" s="33"/>
      <c r="B56" s="17" t="s">
        <v>257</v>
      </c>
      <c r="C56" s="116"/>
      <c r="D56" s="89"/>
      <c r="E56" s="89"/>
      <c r="F56" s="89"/>
      <c r="G56" s="89"/>
      <c r="H56" s="89"/>
      <c r="I56" s="117"/>
      <c r="J56" s="114"/>
      <c r="K56" s="33"/>
      <c r="L56" s="33"/>
      <c r="M56" s="33"/>
      <c r="N56" s="111"/>
      <c r="O56" s="120"/>
    </row>
    <row r="57" spans="1:15" ht="15" x14ac:dyDescent="0.2">
      <c r="A57" s="33"/>
      <c r="B57" s="113" t="s">
        <v>255</v>
      </c>
      <c r="C57" s="4">
        <v>175</v>
      </c>
      <c r="D57" s="4">
        <f>Groups*C57</f>
        <v>2100</v>
      </c>
      <c r="E57" s="27" t="s">
        <v>237</v>
      </c>
      <c r="F57" s="4"/>
      <c r="G57" s="4"/>
      <c r="H57" s="4" t="s">
        <v>178</v>
      </c>
      <c r="I57" s="53"/>
      <c r="J57" s="16"/>
      <c r="K57" s="13"/>
      <c r="L57" s="14" t="s">
        <v>8</v>
      </c>
      <c r="M57" s="14" t="s">
        <v>100</v>
      </c>
      <c r="N57" s="58" t="s">
        <v>198</v>
      </c>
      <c r="O57" s="120" t="s">
        <v>272</v>
      </c>
    </row>
    <row r="58" spans="1:15" ht="15" x14ac:dyDescent="0.2">
      <c r="A58" s="33"/>
      <c r="B58" s="113" t="s">
        <v>256</v>
      </c>
      <c r="C58" s="4">
        <v>70</v>
      </c>
      <c r="D58" s="4">
        <f>Groups*C58</f>
        <v>840</v>
      </c>
      <c r="E58" s="27" t="s">
        <v>237</v>
      </c>
      <c r="F58" s="4"/>
      <c r="G58" s="4"/>
      <c r="H58" s="4" t="s">
        <v>178</v>
      </c>
      <c r="I58" s="53"/>
      <c r="J58" s="16"/>
      <c r="K58" s="13" t="s">
        <v>258</v>
      </c>
      <c r="L58" s="14"/>
      <c r="M58" s="14"/>
      <c r="N58" s="58"/>
      <c r="O58" s="120" t="s">
        <v>272</v>
      </c>
    </row>
    <row r="59" spans="1:15" ht="15" x14ac:dyDescent="0.2">
      <c r="A59" s="33"/>
      <c r="B59" s="17" t="s">
        <v>262</v>
      </c>
      <c r="C59" s="119"/>
      <c r="D59" s="37"/>
      <c r="E59" s="41"/>
      <c r="F59" s="37"/>
      <c r="G59" s="37"/>
      <c r="H59" s="37"/>
      <c r="I59" s="112"/>
      <c r="J59" s="16"/>
      <c r="K59" s="13"/>
      <c r="L59" s="14"/>
      <c r="M59" s="14"/>
      <c r="N59" s="58"/>
      <c r="O59" s="118"/>
    </row>
    <row r="60" spans="1:15" ht="15" x14ac:dyDescent="0.2">
      <c r="A60" s="33"/>
      <c r="B60" s="113" t="s">
        <v>260</v>
      </c>
      <c r="C60" s="4">
        <v>95</v>
      </c>
      <c r="D60" s="4">
        <f t="shared" si="3"/>
        <v>1140</v>
      </c>
      <c r="E60" s="27" t="s">
        <v>237</v>
      </c>
      <c r="F60" s="4"/>
      <c r="G60" s="4"/>
      <c r="H60" s="4" t="s">
        <v>178</v>
      </c>
      <c r="I60" s="53"/>
      <c r="J60" s="16" t="s">
        <v>212</v>
      </c>
      <c r="K60" s="13" t="s">
        <v>101</v>
      </c>
      <c r="L60" s="14" t="s">
        <v>49</v>
      </c>
      <c r="M60" s="14" t="s">
        <v>100</v>
      </c>
      <c r="N60" s="58" t="s">
        <v>211</v>
      </c>
      <c r="O60" s="118" t="s">
        <v>273</v>
      </c>
    </row>
    <row r="61" spans="1:15" ht="15" x14ac:dyDescent="0.2">
      <c r="A61" s="33"/>
      <c r="B61" s="113" t="s">
        <v>261</v>
      </c>
      <c r="C61" s="4">
        <v>200</v>
      </c>
      <c r="D61" s="4">
        <f t="shared" si="3"/>
        <v>2400</v>
      </c>
      <c r="E61" s="27" t="s">
        <v>237</v>
      </c>
      <c r="F61" s="4"/>
      <c r="G61" s="4"/>
      <c r="H61" s="4" t="s">
        <v>178</v>
      </c>
      <c r="I61" s="53"/>
      <c r="J61" s="16" t="s">
        <v>212</v>
      </c>
      <c r="K61" s="13" t="s">
        <v>101</v>
      </c>
      <c r="L61" s="14" t="s">
        <v>49</v>
      </c>
      <c r="M61" s="14" t="s">
        <v>100</v>
      </c>
      <c r="N61" s="58" t="s">
        <v>211</v>
      </c>
      <c r="O61" s="118" t="s">
        <v>273</v>
      </c>
    </row>
    <row r="62" spans="1:15" ht="15" x14ac:dyDescent="0.2">
      <c r="A62" s="33"/>
      <c r="B62" s="17" t="s">
        <v>26</v>
      </c>
      <c r="C62" s="4">
        <v>10</v>
      </c>
      <c r="D62" s="4">
        <f t="shared" si="3"/>
        <v>120</v>
      </c>
      <c r="E62" s="27" t="s">
        <v>237</v>
      </c>
      <c r="F62" s="4"/>
      <c r="G62" s="4"/>
      <c r="H62" s="4"/>
      <c r="I62" s="53" t="s">
        <v>178</v>
      </c>
      <c r="J62" s="76" t="s">
        <v>6</v>
      </c>
      <c r="K62" s="33" t="s">
        <v>196</v>
      </c>
      <c r="L62" s="8" t="s">
        <v>213</v>
      </c>
      <c r="M62" s="14" t="s">
        <v>100</v>
      </c>
      <c r="N62" s="97" t="s">
        <v>197</v>
      </c>
      <c r="O62" s="118" t="s">
        <v>214</v>
      </c>
    </row>
    <row r="63" spans="1:15" ht="15" x14ac:dyDescent="0.2">
      <c r="A63" s="33"/>
      <c r="B63" s="17" t="s">
        <v>21</v>
      </c>
      <c r="C63" s="4">
        <v>1</v>
      </c>
      <c r="D63" s="4">
        <f t="shared" si="3"/>
        <v>12</v>
      </c>
      <c r="E63" s="27" t="s">
        <v>30</v>
      </c>
      <c r="F63" s="27"/>
      <c r="G63" s="27" t="s">
        <v>178</v>
      </c>
      <c r="H63" s="27"/>
      <c r="I63" s="51"/>
      <c r="J63" s="115"/>
      <c r="K63" s="65"/>
      <c r="L63" s="65"/>
      <c r="M63" s="14" t="s">
        <v>129</v>
      </c>
      <c r="N63" s="58" t="s">
        <v>41</v>
      </c>
      <c r="O63" s="144" t="s">
        <v>275</v>
      </c>
    </row>
    <row r="64" spans="1:15" ht="15" x14ac:dyDescent="0.2">
      <c r="A64" s="33"/>
      <c r="B64" s="17" t="s">
        <v>25</v>
      </c>
      <c r="C64" s="4">
        <v>4</v>
      </c>
      <c r="D64" s="4">
        <f>Groups*C64</f>
        <v>48</v>
      </c>
      <c r="E64" s="27" t="s">
        <v>237</v>
      </c>
      <c r="F64" s="4"/>
      <c r="G64" s="4"/>
      <c r="H64" s="4" t="s">
        <v>178</v>
      </c>
      <c r="I64" s="53"/>
      <c r="J64" s="66"/>
      <c r="K64" s="67"/>
      <c r="L64" s="67"/>
      <c r="M64" s="14" t="s">
        <v>129</v>
      </c>
      <c r="N64" s="58" t="s">
        <v>41</v>
      </c>
      <c r="O64" s="144"/>
    </row>
    <row r="65" spans="1:15" ht="15" x14ac:dyDescent="0.2">
      <c r="A65" s="33"/>
      <c r="B65" s="17" t="s">
        <v>192</v>
      </c>
      <c r="C65" s="4">
        <v>14</v>
      </c>
      <c r="D65" s="4">
        <f>Groups*C65</f>
        <v>168</v>
      </c>
      <c r="E65" s="27" t="s">
        <v>237</v>
      </c>
      <c r="F65" s="4"/>
      <c r="G65" s="4"/>
      <c r="H65" s="4" t="s">
        <v>178</v>
      </c>
      <c r="I65" s="53"/>
      <c r="J65" s="66"/>
      <c r="K65" s="67"/>
      <c r="L65" s="67"/>
      <c r="M65" s="14" t="s">
        <v>129</v>
      </c>
      <c r="N65" s="58" t="s">
        <v>41</v>
      </c>
      <c r="O65" s="144"/>
    </row>
    <row r="66" spans="1:15" ht="15" x14ac:dyDescent="0.2">
      <c r="A66" s="33"/>
      <c r="B66" s="17" t="s">
        <v>193</v>
      </c>
      <c r="C66" s="4">
        <v>14</v>
      </c>
      <c r="D66" s="4">
        <f>Groups*C66</f>
        <v>168</v>
      </c>
      <c r="E66" s="27" t="s">
        <v>237</v>
      </c>
      <c r="F66" s="4"/>
      <c r="G66" s="4"/>
      <c r="H66" s="4" t="s">
        <v>178</v>
      </c>
      <c r="I66" s="53"/>
      <c r="J66" s="66"/>
      <c r="K66" s="67"/>
      <c r="L66" s="67"/>
      <c r="M66" s="14" t="s">
        <v>129</v>
      </c>
      <c r="N66" s="58" t="s">
        <v>41</v>
      </c>
      <c r="O66" s="144"/>
    </row>
    <row r="67" spans="1:15" ht="15" x14ac:dyDescent="0.2">
      <c r="A67" s="33"/>
      <c r="B67" s="17" t="s">
        <v>194</v>
      </c>
      <c r="C67" s="4">
        <v>14</v>
      </c>
      <c r="D67" s="4">
        <f>Groups*C67</f>
        <v>168</v>
      </c>
      <c r="E67" s="27" t="s">
        <v>237</v>
      </c>
      <c r="F67" s="4"/>
      <c r="G67" s="4"/>
      <c r="H67" s="4" t="s">
        <v>178</v>
      </c>
      <c r="I67" s="53"/>
      <c r="J67" s="66"/>
      <c r="K67" s="67"/>
      <c r="L67" s="67"/>
      <c r="M67" s="14" t="s">
        <v>129</v>
      </c>
      <c r="N67" s="58" t="s">
        <v>41</v>
      </c>
      <c r="O67" s="144"/>
    </row>
    <row r="68" spans="1:15" ht="15" x14ac:dyDescent="0.2">
      <c r="A68" s="33"/>
      <c r="B68" s="17" t="s">
        <v>195</v>
      </c>
      <c r="C68" s="4">
        <v>14</v>
      </c>
      <c r="D68" s="4">
        <f>Groups*C68</f>
        <v>168</v>
      </c>
      <c r="E68" s="27" t="s">
        <v>237</v>
      </c>
      <c r="F68" s="4"/>
      <c r="G68" s="4"/>
      <c r="H68" s="4" t="s">
        <v>178</v>
      </c>
      <c r="I68" s="53"/>
      <c r="J68" s="66"/>
      <c r="K68" s="67"/>
      <c r="L68" s="67"/>
      <c r="M68" s="14" t="s">
        <v>129</v>
      </c>
      <c r="N68" s="58" t="s">
        <v>41</v>
      </c>
      <c r="O68" s="144"/>
    </row>
    <row r="69" spans="1:15" ht="15" thickBot="1" x14ac:dyDescent="0.25">
      <c r="A69" s="89"/>
      <c r="B69" s="90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91"/>
      <c r="N69" s="92"/>
      <c r="O69" s="37"/>
    </row>
    <row r="70" spans="1:15" s="11" customFormat="1" ht="16" customHeight="1" thickBot="1" x14ac:dyDescent="0.25">
      <c r="B70" s="30" t="s">
        <v>142</v>
      </c>
      <c r="C70" s="31"/>
      <c r="D70" s="133"/>
      <c r="E70" s="134"/>
      <c r="F70" s="133" t="s">
        <v>177</v>
      </c>
      <c r="G70" s="131"/>
      <c r="H70" s="131"/>
      <c r="I70" s="132"/>
      <c r="J70" s="130" t="s">
        <v>207</v>
      </c>
      <c r="K70" s="131"/>
      <c r="L70" s="131"/>
      <c r="M70" s="131"/>
      <c r="N70" s="132"/>
      <c r="O70" s="32" t="s">
        <v>109</v>
      </c>
    </row>
    <row r="71" spans="1:15" ht="15" x14ac:dyDescent="0.2">
      <c r="A71" s="68"/>
      <c r="B71" s="69" t="s">
        <v>2</v>
      </c>
      <c r="C71" s="104" t="s">
        <v>108</v>
      </c>
      <c r="D71" s="128" t="s">
        <v>1</v>
      </c>
      <c r="E71" s="129"/>
      <c r="F71" s="70">
        <v>1</v>
      </c>
      <c r="G71" s="70">
        <v>2</v>
      </c>
      <c r="H71" s="70">
        <v>3</v>
      </c>
      <c r="I71" s="95">
        <v>4</v>
      </c>
      <c r="J71" s="93" t="s">
        <v>2</v>
      </c>
      <c r="K71" s="70" t="s">
        <v>115</v>
      </c>
      <c r="L71" s="70" t="s">
        <v>254</v>
      </c>
      <c r="M71" s="70" t="s">
        <v>106</v>
      </c>
      <c r="N71" s="71" t="s">
        <v>107</v>
      </c>
      <c r="O71" s="72"/>
    </row>
    <row r="72" spans="1:15" ht="15" x14ac:dyDescent="0.2">
      <c r="A72" s="33"/>
      <c r="B72" s="26" t="s">
        <v>91</v>
      </c>
      <c r="C72" s="7">
        <v>1</v>
      </c>
      <c r="D72" s="103">
        <f>Groups*C72</f>
        <v>12</v>
      </c>
      <c r="E72" s="79" t="s">
        <v>29</v>
      </c>
      <c r="F72" s="16"/>
      <c r="G72" s="16"/>
      <c r="H72" s="16"/>
      <c r="I72" s="53" t="s">
        <v>178</v>
      </c>
      <c r="J72" s="76" t="s">
        <v>10</v>
      </c>
      <c r="K72" s="13"/>
      <c r="L72" s="27"/>
      <c r="M72" s="14"/>
      <c r="N72" s="13"/>
      <c r="O72" s="15" t="s">
        <v>68</v>
      </c>
    </row>
    <row r="73" spans="1:15" ht="15" x14ac:dyDescent="0.2">
      <c r="A73" s="33"/>
      <c r="B73" s="17" t="s">
        <v>117</v>
      </c>
      <c r="C73" s="4">
        <v>2</v>
      </c>
      <c r="D73" s="25">
        <f>Groups*C73</f>
        <v>24</v>
      </c>
      <c r="E73" s="16" t="s">
        <v>31</v>
      </c>
      <c r="F73" s="16"/>
      <c r="G73" s="16"/>
      <c r="H73" s="16"/>
      <c r="I73" s="53" t="s">
        <v>178</v>
      </c>
      <c r="J73" s="76" t="s">
        <v>42</v>
      </c>
      <c r="K73" s="4"/>
      <c r="L73" s="4"/>
      <c r="M73" s="14"/>
      <c r="N73" s="13"/>
      <c r="O73" s="15"/>
    </row>
    <row r="74" spans="1:15" ht="15" x14ac:dyDescent="0.2">
      <c r="A74" s="33"/>
      <c r="B74" s="26" t="s">
        <v>90</v>
      </c>
      <c r="C74" s="4">
        <v>0.27</v>
      </c>
      <c r="D74" s="100">
        <f>Groups*C74</f>
        <v>3.24</v>
      </c>
      <c r="E74" s="38" t="s">
        <v>29</v>
      </c>
      <c r="F74" s="38"/>
      <c r="G74" s="38"/>
      <c r="H74" s="38"/>
      <c r="I74" s="53" t="s">
        <v>178</v>
      </c>
      <c r="J74" s="38"/>
      <c r="K74" s="27"/>
      <c r="L74" s="13" t="s">
        <v>89</v>
      </c>
      <c r="M74" s="14"/>
      <c r="N74" s="13"/>
      <c r="O74" s="15" t="s">
        <v>215</v>
      </c>
    </row>
    <row r="75" spans="1:15" ht="15" x14ac:dyDescent="0.2">
      <c r="A75" s="33"/>
      <c r="B75" s="17" t="s">
        <v>110</v>
      </c>
      <c r="C75" s="4">
        <v>1</v>
      </c>
      <c r="D75" s="25">
        <f>Groups*C75</f>
        <v>12</v>
      </c>
      <c r="E75" s="16" t="s">
        <v>29</v>
      </c>
      <c r="F75" s="16"/>
      <c r="G75" s="16"/>
      <c r="H75" s="16"/>
      <c r="I75" s="53" t="s">
        <v>178</v>
      </c>
      <c r="J75" s="16"/>
      <c r="K75" s="4"/>
      <c r="L75" s="14" t="s">
        <v>39</v>
      </c>
      <c r="M75" s="14"/>
      <c r="N75" s="13"/>
      <c r="O75" s="15" t="s">
        <v>216</v>
      </c>
    </row>
    <row r="76" spans="1:15" ht="15" x14ac:dyDescent="0.2">
      <c r="A76" s="33"/>
      <c r="B76" s="26" t="s">
        <v>79</v>
      </c>
      <c r="C76" s="4">
        <v>270</v>
      </c>
      <c r="D76" s="25">
        <f>Groups*C76</f>
        <v>3240</v>
      </c>
      <c r="E76" s="38" t="s">
        <v>0</v>
      </c>
      <c r="F76" s="38"/>
      <c r="G76" s="38"/>
      <c r="H76" s="38"/>
      <c r="I76" s="53" t="s">
        <v>178</v>
      </c>
      <c r="J76" s="38"/>
      <c r="K76" s="27"/>
      <c r="L76" s="8" t="s">
        <v>229</v>
      </c>
      <c r="M76" s="123" t="s">
        <v>209</v>
      </c>
      <c r="N76" s="124"/>
      <c r="O76" s="15" t="s">
        <v>230</v>
      </c>
    </row>
    <row r="77" spans="1:15" ht="16" customHeight="1" x14ac:dyDescent="0.2">
      <c r="A77" s="68"/>
      <c r="B77" s="69" t="s">
        <v>115</v>
      </c>
      <c r="C77" s="70" t="s">
        <v>108</v>
      </c>
      <c r="D77" s="121" t="s">
        <v>1</v>
      </c>
      <c r="E77" s="122"/>
      <c r="F77" s="70">
        <v>1</v>
      </c>
      <c r="G77" s="70">
        <v>2</v>
      </c>
      <c r="H77" s="70">
        <v>3</v>
      </c>
      <c r="I77" s="96">
        <v>4</v>
      </c>
      <c r="J77" s="93" t="s">
        <v>2</v>
      </c>
      <c r="K77" s="70" t="s">
        <v>115</v>
      </c>
      <c r="L77" s="70" t="s">
        <v>254</v>
      </c>
      <c r="M77" s="70" t="s">
        <v>106</v>
      </c>
      <c r="N77" s="71" t="s">
        <v>107</v>
      </c>
      <c r="O77" s="72"/>
    </row>
    <row r="78" spans="1:15" ht="15" x14ac:dyDescent="0.2">
      <c r="A78" s="33"/>
      <c r="B78" s="26" t="s">
        <v>91</v>
      </c>
      <c r="C78" s="4">
        <v>1</v>
      </c>
      <c r="D78" s="25">
        <f t="shared" ref="D78:D81" si="4">Groups*C78</f>
        <v>12</v>
      </c>
      <c r="E78" s="16" t="s">
        <v>29</v>
      </c>
      <c r="F78" s="16"/>
      <c r="G78" s="16"/>
      <c r="H78" s="16"/>
      <c r="I78" s="53" t="s">
        <v>178</v>
      </c>
      <c r="J78" s="38"/>
      <c r="K78" s="13" t="s">
        <v>65</v>
      </c>
      <c r="L78" s="13" t="s">
        <v>67</v>
      </c>
      <c r="M78" s="14"/>
      <c r="N78" s="13"/>
      <c r="O78" s="15" t="s">
        <v>68</v>
      </c>
    </row>
    <row r="79" spans="1:15" ht="15" x14ac:dyDescent="0.2">
      <c r="A79" s="33"/>
      <c r="B79" s="26" t="s">
        <v>86</v>
      </c>
      <c r="C79" s="4">
        <v>0.5</v>
      </c>
      <c r="D79" s="25">
        <f t="shared" si="4"/>
        <v>6</v>
      </c>
      <c r="E79" s="38" t="s">
        <v>231</v>
      </c>
      <c r="F79" s="38"/>
      <c r="G79" s="38"/>
      <c r="H79" s="38"/>
      <c r="I79" s="53" t="s">
        <v>178</v>
      </c>
      <c r="J79" s="38"/>
      <c r="K79" s="13" t="s">
        <v>88</v>
      </c>
      <c r="L79" s="8" t="s">
        <v>167</v>
      </c>
      <c r="M79" s="14"/>
      <c r="N79" s="13"/>
      <c r="O79" s="15" t="s">
        <v>233</v>
      </c>
    </row>
    <row r="80" spans="1:15" ht="15" x14ac:dyDescent="0.2">
      <c r="A80" s="33"/>
      <c r="B80" s="26" t="s">
        <v>217</v>
      </c>
      <c r="C80" s="4">
        <v>2</v>
      </c>
      <c r="D80" s="25">
        <f t="shared" si="4"/>
        <v>24</v>
      </c>
      <c r="E80" s="16" t="s">
        <v>29</v>
      </c>
      <c r="F80" s="16"/>
      <c r="G80" s="16"/>
      <c r="H80" s="16"/>
      <c r="I80" s="53" t="s">
        <v>178</v>
      </c>
      <c r="J80" s="38"/>
      <c r="K80" s="13" t="s">
        <v>87</v>
      </c>
      <c r="L80" s="13" t="s">
        <v>105</v>
      </c>
      <c r="M80" s="14"/>
      <c r="N80" s="13"/>
      <c r="O80" s="15" t="s">
        <v>232</v>
      </c>
    </row>
    <row r="81" spans="1:15" ht="15" x14ac:dyDescent="0.2">
      <c r="A81" s="33"/>
      <c r="B81" s="26" t="s">
        <v>90</v>
      </c>
      <c r="C81" s="4">
        <v>0.1</v>
      </c>
      <c r="D81" s="100">
        <f t="shared" si="4"/>
        <v>1.2000000000000002</v>
      </c>
      <c r="E81" s="38" t="s">
        <v>29</v>
      </c>
      <c r="F81" s="38"/>
      <c r="G81" s="38"/>
      <c r="H81" s="38"/>
      <c r="I81" s="53" t="s">
        <v>178</v>
      </c>
      <c r="J81" s="38"/>
      <c r="K81" s="27"/>
      <c r="L81" s="13" t="s">
        <v>89</v>
      </c>
      <c r="M81" s="14"/>
      <c r="N81" s="13"/>
      <c r="O81" s="15" t="s">
        <v>215</v>
      </c>
    </row>
    <row r="82" spans="1:15" ht="15" x14ac:dyDescent="0.2">
      <c r="A82" s="33"/>
      <c r="B82" s="26" t="s">
        <v>84</v>
      </c>
      <c r="C82" s="4"/>
      <c r="D82" s="39">
        <v>1</v>
      </c>
      <c r="E82" s="38" t="s">
        <v>29</v>
      </c>
      <c r="F82" s="38"/>
      <c r="G82" s="38"/>
      <c r="H82" s="38"/>
      <c r="I82" s="53" t="s">
        <v>178</v>
      </c>
      <c r="J82" s="38"/>
      <c r="K82" s="27"/>
      <c r="L82" s="13" t="s">
        <v>85</v>
      </c>
      <c r="M82" s="14"/>
      <c r="N82" s="13"/>
      <c r="O82" s="15" t="s">
        <v>208</v>
      </c>
    </row>
    <row r="83" spans="1:15" ht="15" x14ac:dyDescent="0.2">
      <c r="A83" s="33"/>
      <c r="B83" s="26" t="s">
        <v>80</v>
      </c>
      <c r="C83" s="4">
        <v>1</v>
      </c>
      <c r="D83" s="25">
        <f t="shared" ref="D83:D85" si="5">Groups*C83</f>
        <v>12</v>
      </c>
      <c r="E83" s="16" t="s">
        <v>29</v>
      </c>
      <c r="F83" s="16"/>
      <c r="G83" s="16"/>
      <c r="H83" s="16"/>
      <c r="I83" s="53" t="s">
        <v>178</v>
      </c>
      <c r="J83" s="38"/>
      <c r="K83" s="27"/>
      <c r="L83" s="13" t="s">
        <v>81</v>
      </c>
      <c r="M83" s="14"/>
      <c r="N83" s="13"/>
      <c r="O83" s="15"/>
    </row>
    <row r="84" spans="1:15" ht="15" x14ac:dyDescent="0.2">
      <c r="A84" s="33"/>
      <c r="B84" s="26" t="s">
        <v>83</v>
      </c>
      <c r="C84" s="4">
        <v>1</v>
      </c>
      <c r="D84" s="25">
        <f t="shared" si="5"/>
        <v>12</v>
      </c>
      <c r="E84" s="16" t="s">
        <v>29</v>
      </c>
      <c r="F84" s="16"/>
      <c r="G84" s="16"/>
      <c r="H84" s="16"/>
      <c r="I84" s="53" t="s">
        <v>178</v>
      </c>
      <c r="J84" s="38"/>
      <c r="K84" s="27"/>
      <c r="L84" s="13" t="s">
        <v>82</v>
      </c>
      <c r="M84" s="14"/>
      <c r="N84" s="13"/>
      <c r="O84" s="15" t="s">
        <v>216</v>
      </c>
    </row>
    <row r="85" spans="1:15" ht="16" customHeight="1" x14ac:dyDescent="0.2">
      <c r="A85" s="33"/>
      <c r="B85" s="26" t="s">
        <v>79</v>
      </c>
      <c r="C85" s="4">
        <v>100</v>
      </c>
      <c r="D85" s="25">
        <f t="shared" si="5"/>
        <v>1200</v>
      </c>
      <c r="E85" s="38" t="s">
        <v>0</v>
      </c>
      <c r="F85" s="38"/>
      <c r="G85" s="38"/>
      <c r="H85" s="38"/>
      <c r="I85" s="53" t="s">
        <v>178</v>
      </c>
      <c r="J85" s="38"/>
      <c r="K85" s="27"/>
      <c r="L85" s="8" t="s">
        <v>229</v>
      </c>
      <c r="M85" s="123" t="s">
        <v>209</v>
      </c>
      <c r="N85" s="124"/>
      <c r="O85" s="15" t="s">
        <v>230</v>
      </c>
    </row>
    <row r="86" spans="1:15" ht="15" x14ac:dyDescent="0.2">
      <c r="A86" s="68"/>
      <c r="B86" s="69" t="s">
        <v>236</v>
      </c>
      <c r="C86" s="69"/>
      <c r="D86" s="69"/>
      <c r="E86" s="69"/>
      <c r="F86" s="70">
        <v>1</v>
      </c>
      <c r="G86" s="70">
        <v>2</v>
      </c>
      <c r="H86" s="70">
        <v>3</v>
      </c>
      <c r="I86" s="96">
        <v>4</v>
      </c>
      <c r="J86" s="94"/>
      <c r="K86" s="73"/>
      <c r="L86" s="73"/>
      <c r="M86" s="74"/>
      <c r="N86" s="75"/>
      <c r="O86" s="72"/>
    </row>
    <row r="87" spans="1:15" ht="15" x14ac:dyDescent="0.2">
      <c r="A87" s="33"/>
      <c r="B87" s="20" t="s">
        <v>55</v>
      </c>
      <c r="C87" s="7" t="s">
        <v>14</v>
      </c>
      <c r="D87" s="4"/>
      <c r="E87" s="4"/>
      <c r="F87" s="4"/>
      <c r="G87" s="4"/>
      <c r="H87" s="4"/>
      <c r="I87" s="53" t="s">
        <v>178</v>
      </c>
    </row>
    <row r="88" spans="1:15" ht="15" x14ac:dyDescent="0.2">
      <c r="A88" s="33"/>
      <c r="B88" s="17" t="s">
        <v>56</v>
      </c>
      <c r="C88" s="4" t="s">
        <v>14</v>
      </c>
      <c r="D88" s="4"/>
      <c r="E88" s="4"/>
      <c r="F88" s="4"/>
      <c r="G88" s="4"/>
      <c r="H88" s="4"/>
      <c r="I88" s="53" t="s">
        <v>178</v>
      </c>
    </row>
    <row r="89" spans="1:15" ht="15" x14ac:dyDescent="0.2">
      <c r="A89" s="33"/>
      <c r="B89" s="17" t="s">
        <v>34</v>
      </c>
      <c r="C89" s="4" t="s">
        <v>14</v>
      </c>
      <c r="D89" s="4"/>
      <c r="E89" s="4"/>
      <c r="F89" s="4"/>
      <c r="G89" s="4"/>
      <c r="H89" s="4"/>
      <c r="I89" s="53" t="s">
        <v>178</v>
      </c>
    </row>
    <row r="90" spans="1:15" ht="15" x14ac:dyDescent="0.2">
      <c r="A90" s="33"/>
      <c r="B90" s="17" t="s">
        <v>146</v>
      </c>
      <c r="C90" s="4" t="s">
        <v>14</v>
      </c>
      <c r="D90" s="4"/>
      <c r="E90" s="4"/>
      <c r="F90" s="4"/>
      <c r="G90" s="4"/>
      <c r="H90" s="4"/>
      <c r="I90" s="53" t="s">
        <v>178</v>
      </c>
    </row>
    <row r="91" spans="1:15" ht="15" x14ac:dyDescent="0.2">
      <c r="A91" s="33"/>
      <c r="B91" s="17" t="s">
        <v>57</v>
      </c>
      <c r="C91" s="4" t="s">
        <v>14</v>
      </c>
      <c r="D91" s="4"/>
      <c r="E91" s="4"/>
      <c r="F91" s="4"/>
      <c r="G91" s="4"/>
      <c r="H91" s="4"/>
      <c r="I91" s="53" t="s">
        <v>178</v>
      </c>
    </row>
    <row r="92" spans="1:15" ht="15" x14ac:dyDescent="0.2">
      <c r="A92" s="33"/>
      <c r="B92" s="17" t="s">
        <v>58</v>
      </c>
      <c r="C92" s="4" t="s">
        <v>14</v>
      </c>
      <c r="D92" s="4"/>
      <c r="E92" s="4"/>
      <c r="F92" s="4"/>
      <c r="G92" s="4"/>
      <c r="H92" s="4"/>
      <c r="I92" s="53" t="s">
        <v>178</v>
      </c>
    </row>
    <row r="93" spans="1:15" ht="15" x14ac:dyDescent="0.2">
      <c r="A93" s="33"/>
      <c r="B93" s="17" t="s">
        <v>59</v>
      </c>
      <c r="C93" s="4" t="s">
        <v>14</v>
      </c>
      <c r="D93" s="4"/>
      <c r="E93" s="4"/>
      <c r="F93" s="4"/>
      <c r="G93" s="4"/>
      <c r="H93" s="4"/>
      <c r="I93" s="53" t="s">
        <v>178</v>
      </c>
    </row>
    <row r="94" spans="1:15" ht="15" x14ac:dyDescent="0.2">
      <c r="A94" s="33"/>
      <c r="B94" s="17" t="s">
        <v>9</v>
      </c>
      <c r="C94" s="4" t="s">
        <v>14</v>
      </c>
      <c r="D94" s="4"/>
      <c r="E94" s="4"/>
      <c r="F94" s="4"/>
      <c r="G94" s="4"/>
      <c r="H94" s="4"/>
      <c r="I94" s="53" t="s">
        <v>178</v>
      </c>
    </row>
    <row r="95" spans="1:15" ht="15" x14ac:dyDescent="0.2">
      <c r="A95" s="33"/>
      <c r="B95" s="17" t="s">
        <v>111</v>
      </c>
      <c r="C95" s="4">
        <v>1</v>
      </c>
      <c r="D95" s="4"/>
      <c r="E95" s="4"/>
      <c r="F95" s="4"/>
      <c r="G95" s="4"/>
      <c r="H95" s="4"/>
      <c r="I95" s="53" t="s">
        <v>178</v>
      </c>
    </row>
    <row r="96" spans="1:15" ht="15" x14ac:dyDescent="0.2">
      <c r="A96" s="33"/>
      <c r="B96" s="17" t="s">
        <v>104</v>
      </c>
      <c r="C96" s="29" t="s">
        <v>14</v>
      </c>
      <c r="D96" s="4"/>
      <c r="E96" s="4"/>
      <c r="F96" s="4"/>
      <c r="G96" s="4"/>
      <c r="H96" s="4"/>
      <c r="I96" s="53" t="s">
        <v>178</v>
      </c>
    </row>
    <row r="97" spans="1:9" ht="15" x14ac:dyDescent="0.2">
      <c r="A97" s="33"/>
      <c r="B97" s="17" t="s">
        <v>112</v>
      </c>
      <c r="C97" s="29" t="s">
        <v>14</v>
      </c>
      <c r="D97" s="4"/>
      <c r="E97" s="27"/>
      <c r="F97" s="27"/>
      <c r="G97" s="27"/>
      <c r="H97" s="27"/>
      <c r="I97" s="53" t="s">
        <v>178</v>
      </c>
    </row>
    <row r="98" spans="1:9" ht="15" x14ac:dyDescent="0.2">
      <c r="A98" s="33"/>
      <c r="B98" s="26" t="s">
        <v>90</v>
      </c>
      <c r="C98" s="29" t="s">
        <v>14</v>
      </c>
      <c r="D98" s="4"/>
      <c r="E98" s="4"/>
      <c r="F98" s="4"/>
      <c r="G98" s="4"/>
      <c r="H98" s="4"/>
      <c r="I98" s="53" t="s">
        <v>178</v>
      </c>
    </row>
    <row r="99" spans="1:9" ht="15" x14ac:dyDescent="0.2">
      <c r="A99" s="33"/>
      <c r="B99" s="17" t="s">
        <v>113</v>
      </c>
      <c r="C99" s="29" t="s">
        <v>14</v>
      </c>
      <c r="D99" s="4"/>
      <c r="E99" s="4"/>
      <c r="F99" s="4"/>
      <c r="G99" s="4"/>
      <c r="H99" s="4"/>
      <c r="I99" s="53" t="s">
        <v>178</v>
      </c>
    </row>
    <row r="100" spans="1:9" ht="15" x14ac:dyDescent="0.2">
      <c r="A100" s="33"/>
      <c r="B100" s="17" t="s">
        <v>110</v>
      </c>
      <c r="C100" s="29" t="s">
        <v>14</v>
      </c>
      <c r="D100" s="4"/>
      <c r="E100" s="4"/>
      <c r="F100" s="4"/>
      <c r="G100" s="4"/>
      <c r="H100" s="4"/>
      <c r="I100" s="53" t="s">
        <v>178</v>
      </c>
    </row>
    <row r="101" spans="1:9" ht="15" x14ac:dyDescent="0.2">
      <c r="A101" s="33"/>
      <c r="B101" s="17" t="s">
        <v>79</v>
      </c>
      <c r="C101" s="29" t="s">
        <v>14</v>
      </c>
      <c r="D101" s="27"/>
      <c r="E101" s="27"/>
      <c r="F101" s="27"/>
      <c r="G101" s="27"/>
      <c r="H101" s="27"/>
      <c r="I101" s="53" t="s">
        <v>178</v>
      </c>
    </row>
    <row r="102" spans="1:9" ht="15" x14ac:dyDescent="0.2">
      <c r="A102" s="33"/>
      <c r="B102" s="26" t="s">
        <v>84</v>
      </c>
      <c r="C102" s="4">
        <v>1</v>
      </c>
      <c r="D102" s="27"/>
      <c r="E102" s="27"/>
      <c r="F102" s="27"/>
      <c r="G102" s="27"/>
      <c r="H102" s="27"/>
      <c r="I102" s="53" t="s">
        <v>178</v>
      </c>
    </row>
    <row r="103" spans="1:9" ht="15" x14ac:dyDescent="0.2">
      <c r="A103" s="33"/>
      <c r="B103" s="17" t="s">
        <v>116</v>
      </c>
      <c r="C103" s="29" t="s">
        <v>14</v>
      </c>
      <c r="D103" s="4"/>
      <c r="E103" s="27"/>
      <c r="F103" s="27"/>
      <c r="G103" s="27"/>
      <c r="H103" s="27"/>
      <c r="I103" s="53" t="s">
        <v>178</v>
      </c>
    </row>
  </sheetData>
  <mergeCells count="16">
    <mergeCell ref="O63:O68"/>
    <mergeCell ref="D70:E70"/>
    <mergeCell ref="F70:I70"/>
    <mergeCell ref="J70:N70"/>
    <mergeCell ref="D6:E6"/>
    <mergeCell ref="F6:I6"/>
    <mergeCell ref="J6:N6"/>
    <mergeCell ref="D7:E7"/>
    <mergeCell ref="D20:E20"/>
    <mergeCell ref="D32:E32"/>
    <mergeCell ref="D71:E71"/>
    <mergeCell ref="M76:N76"/>
    <mergeCell ref="D77:E77"/>
    <mergeCell ref="M85:N85"/>
    <mergeCell ref="J44:N44"/>
    <mergeCell ref="D52:E5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Duplex PCR</vt:lpstr>
      <vt:lpstr>Standard PCR</vt:lpstr>
      <vt:lpstr>Groups</vt:lpstr>
      <vt:lpstr>Stations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Bordenstein</dc:creator>
  <cp:lastModifiedBy>Bordenstein, Sarah</cp:lastModifiedBy>
  <cp:lastPrinted>2025-05-15T17:00:07Z</cp:lastPrinted>
  <dcterms:created xsi:type="dcterms:W3CDTF">2019-06-13T17:02:29Z</dcterms:created>
  <dcterms:modified xsi:type="dcterms:W3CDTF">2025-05-22T17:04:05Z</dcterms:modified>
</cp:coreProperties>
</file>